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5480" windowHeight="8220" activeTab="1"/>
  </bookViews>
  <sheets>
    <sheet name="ING NVA" sheetId="4" r:id="rId1"/>
    <sheet name="EGR NVA" sheetId="5" r:id="rId2"/>
    <sheet name="Hoja2" sheetId="7" r:id="rId3"/>
    <sheet name="Resumen" sheetId="6" r:id="rId4"/>
  </sheets>
  <definedNames>
    <definedName name="_xlnm._FilterDatabase" localSheetId="1" hidden="1">'EGR NVA'!$A$8:$G$5576</definedName>
    <definedName name="_xlnm._FilterDatabase" localSheetId="2" hidden="1">Hoja2!$A$1:$L$58</definedName>
    <definedName name="_xlnm._FilterDatabase" localSheetId="0" hidden="1">'ING NVA'!$A$7:$F$73</definedName>
    <definedName name="_xlnm.Print_Titles" localSheetId="1">'EGR NVA'!$7:$7</definedName>
    <definedName name="_xlnm.Print_Titles" localSheetId="0">'ING NVA'!$7:$7</definedName>
  </definedNames>
  <calcPr calcId="125725"/>
</workbook>
</file>

<file path=xl/calcChain.xml><?xml version="1.0" encoding="utf-8"?>
<calcChain xmlns="http://schemas.openxmlformats.org/spreadsheetml/2006/main">
  <c r="V651" i="5"/>
  <c r="V532" l="1"/>
  <c r="V525"/>
  <c r="V412"/>
  <c r="V846" l="1"/>
  <c r="V556"/>
  <c r="V522"/>
  <c r="V206"/>
  <c r="V872"/>
  <c r="U8" l="1"/>
  <c r="T8"/>
  <c r="V599"/>
  <c r="U60" i="4" l="1"/>
  <c r="D52"/>
  <c r="E52"/>
  <c r="U52"/>
  <c r="D61"/>
  <c r="E61"/>
  <c r="I61"/>
  <c r="L61" s="1"/>
  <c r="O61" s="1"/>
  <c r="R61" s="1"/>
  <c r="U50"/>
  <c r="U56"/>
  <c r="U57"/>
  <c r="U58"/>
  <c r="U36"/>
  <c r="U34"/>
  <c r="U32"/>
  <c r="U30"/>
  <c r="U29" l="1"/>
  <c r="U18" s="1"/>
  <c r="V5043" i="5"/>
  <c r="V5022" s="1"/>
  <c r="V4416"/>
  <c r="V4402"/>
  <c r="V3614"/>
  <c r="V3232"/>
  <c r="V3218"/>
  <c r="V2053"/>
  <c r="V2039"/>
  <c r="V1660"/>
  <c r="V1646"/>
  <c r="V858"/>
  <c r="V857" s="1"/>
  <c r="V856" s="1"/>
  <c r="V849"/>
  <c r="V845" s="1"/>
  <c r="V709"/>
  <c r="V669"/>
  <c r="V668" s="1"/>
  <c r="V667" s="1"/>
  <c r="V660"/>
  <c r="V538"/>
  <c r="V406"/>
  <c r="V2839"/>
  <c r="V2825"/>
  <c r="V2432"/>
  <c r="V1252"/>
  <c r="V616"/>
  <c r="V602"/>
  <c r="V576"/>
  <c r="V535"/>
  <c r="V478"/>
  <c r="V472"/>
  <c r="V450"/>
  <c r="V440"/>
  <c r="V146"/>
  <c r="V10" s="1"/>
  <c r="V9" s="1"/>
  <c r="S527"/>
  <c r="S530"/>
  <c r="S531"/>
  <c r="S526"/>
  <c r="R51" i="4"/>
  <c r="R36"/>
  <c r="R34"/>
  <c r="R32"/>
  <c r="R30"/>
  <c r="R8" i="5"/>
  <c r="Q8"/>
  <c r="S598"/>
  <c r="S599"/>
  <c r="S669"/>
  <c r="S668" s="1"/>
  <c r="S667" s="1"/>
  <c r="P669"/>
  <c r="P668" s="1"/>
  <c r="P667" s="1"/>
  <c r="L14" i="4"/>
  <c r="O48"/>
  <c r="R48" s="1"/>
  <c r="U48" s="1"/>
  <c r="U46" s="1"/>
  <c r="O49"/>
  <c r="R49" s="1"/>
  <c r="O47"/>
  <c r="R47" s="1"/>
  <c r="O15"/>
  <c r="R15" s="1"/>
  <c r="O16"/>
  <c r="R16" s="1"/>
  <c r="O17"/>
  <c r="R17" s="1"/>
  <c r="O19"/>
  <c r="R19" s="1"/>
  <c r="O20"/>
  <c r="R20" s="1"/>
  <c r="O21"/>
  <c r="R21" s="1"/>
  <c r="O22"/>
  <c r="R22" s="1"/>
  <c r="O23"/>
  <c r="R23" s="1"/>
  <c r="R29" l="1"/>
  <c r="S525" i="5"/>
  <c r="V4401"/>
  <c r="V4400" s="1"/>
  <c r="V3217"/>
  <c r="V3216" s="1"/>
  <c r="V2038"/>
  <c r="V2037" s="1"/>
  <c r="V1645"/>
  <c r="V1644" s="1"/>
  <c r="V3628"/>
  <c r="V3613" s="1"/>
  <c r="V3612" s="1"/>
  <c r="V477"/>
  <c r="V563"/>
  <c r="V2824"/>
  <c r="V2823" s="1"/>
  <c r="V1266"/>
  <c r="V1251" s="1"/>
  <c r="V1250" s="1"/>
  <c r="V421"/>
  <c r="V405" s="1"/>
  <c r="U51" i="4"/>
  <c r="R46"/>
  <c r="U45"/>
  <c r="R18"/>
  <c r="U14"/>
  <c r="U13" s="1"/>
  <c r="R14"/>
  <c r="R13" s="1"/>
  <c r="O14"/>
  <c r="O18"/>
  <c r="O44"/>
  <c r="O51"/>
  <c r="O46"/>
  <c r="O45" s="1"/>
  <c r="O36"/>
  <c r="O34"/>
  <c r="O32"/>
  <c r="O30"/>
  <c r="O29" s="1"/>
  <c r="O8" i="5"/>
  <c r="N8"/>
  <c r="M206"/>
  <c r="M5043"/>
  <c r="P5046"/>
  <c r="S5046" s="1"/>
  <c r="S5043" s="1"/>
  <c r="S5022" s="1"/>
  <c r="S4793" s="1"/>
  <c r="P4421"/>
  <c r="S4421" s="1"/>
  <c r="P4419"/>
  <c r="S4419" s="1"/>
  <c r="P4406"/>
  <c r="S4406" s="1"/>
  <c r="S4402" s="1"/>
  <c r="P3633"/>
  <c r="S3633" s="1"/>
  <c r="P3631"/>
  <c r="S3631" s="1"/>
  <c r="P3618"/>
  <c r="P3610"/>
  <c r="S3610" s="1"/>
  <c r="P3235"/>
  <c r="S3235" s="1"/>
  <c r="P2849"/>
  <c r="P2844"/>
  <c r="S2844" s="1"/>
  <c r="P2829"/>
  <c r="S2829" s="1"/>
  <c r="S2825" s="1"/>
  <c r="P2451"/>
  <c r="S2451" s="1"/>
  <c r="V2451" s="1"/>
  <c r="P2449"/>
  <c r="S2449" s="1"/>
  <c r="P2436"/>
  <c r="S2436" s="1"/>
  <c r="S2432" s="1"/>
  <c r="P2058"/>
  <c r="S2058" s="1"/>
  <c r="P2056"/>
  <c r="S2056" s="1"/>
  <c r="P2043"/>
  <c r="S2043" s="1"/>
  <c r="S2039" s="1"/>
  <c r="P1665"/>
  <c r="S1665" s="1"/>
  <c r="P1663"/>
  <c r="S1663" s="1"/>
  <c r="P1650"/>
  <c r="S1650" s="1"/>
  <c r="S1646" s="1"/>
  <c r="P1271"/>
  <c r="S1271" s="1"/>
  <c r="P1269"/>
  <c r="S1269" s="1"/>
  <c r="P1256"/>
  <c r="S1256" s="1"/>
  <c r="S1252" s="1"/>
  <c r="P877"/>
  <c r="S877" s="1"/>
  <c r="P875"/>
  <c r="S875" s="1"/>
  <c r="P862"/>
  <c r="S862" s="1"/>
  <c r="P861"/>
  <c r="S861" s="1"/>
  <c r="P850"/>
  <c r="S850" s="1"/>
  <c r="S849" s="1"/>
  <c r="S845" s="1"/>
  <c r="P708"/>
  <c r="S708" s="1"/>
  <c r="P694"/>
  <c r="S694" s="1"/>
  <c r="P661"/>
  <c r="S661" s="1"/>
  <c r="S660" s="1"/>
  <c r="P655"/>
  <c r="S655" s="1"/>
  <c r="P622"/>
  <c r="S622" s="1"/>
  <c r="P621"/>
  <c r="S621" s="1"/>
  <c r="P619"/>
  <c r="S619" s="1"/>
  <c r="P617"/>
  <c r="S617" s="1"/>
  <c r="P614"/>
  <c r="P613"/>
  <c r="S613" s="1"/>
  <c r="P586"/>
  <c r="S586" s="1"/>
  <c r="S576" s="1"/>
  <c r="P567"/>
  <c r="S567" s="1"/>
  <c r="P568"/>
  <c r="S568" s="1"/>
  <c r="P569"/>
  <c r="S569" s="1"/>
  <c r="P566"/>
  <c r="S566" s="1"/>
  <c r="P539"/>
  <c r="S539" s="1"/>
  <c r="S538" s="1"/>
  <c r="P536"/>
  <c r="P534"/>
  <c r="S534" s="1"/>
  <c r="S532" s="1"/>
  <c r="P523"/>
  <c r="S523" s="1"/>
  <c r="S522" s="1"/>
  <c r="P485"/>
  <c r="S485" s="1"/>
  <c r="P480"/>
  <c r="S480" s="1"/>
  <c r="P479"/>
  <c r="S479" s="1"/>
  <c r="P473"/>
  <c r="S473" s="1"/>
  <c r="S472" s="1"/>
  <c r="P455"/>
  <c r="S455" s="1"/>
  <c r="S450" s="1"/>
  <c r="P445"/>
  <c r="S445" s="1"/>
  <c r="S440" s="1"/>
  <c r="P431"/>
  <c r="S431" s="1"/>
  <c r="P426"/>
  <c r="S426" s="1"/>
  <c r="P424"/>
  <c r="S424" s="1"/>
  <c r="P423"/>
  <c r="S423" s="1"/>
  <c r="P417"/>
  <c r="S417" s="1"/>
  <c r="S412" s="1"/>
  <c r="P410"/>
  <c r="S410" s="1"/>
  <c r="P409"/>
  <c r="S409" s="1"/>
  <c r="P212"/>
  <c r="S212" s="1"/>
  <c r="P208"/>
  <c r="S208" s="1"/>
  <c r="M522"/>
  <c r="M532"/>
  <c r="M538"/>
  <c r="M563"/>
  <c r="M576"/>
  <c r="M602"/>
  <c r="M616"/>
  <c r="M654"/>
  <c r="M660"/>
  <c r="M836"/>
  <c r="M838"/>
  <c r="M842"/>
  <c r="M841" s="1"/>
  <c r="M849"/>
  <c r="M845" s="1"/>
  <c r="M858"/>
  <c r="M872"/>
  <c r="M1252"/>
  <c r="M1266"/>
  <c r="M1646"/>
  <c r="M1660"/>
  <c r="M2039"/>
  <c r="M2053"/>
  <c r="M2432"/>
  <c r="M2446"/>
  <c r="M2825"/>
  <c r="M2839"/>
  <c r="M3614"/>
  <c r="M3628"/>
  <c r="M4402"/>
  <c r="M4416"/>
  <c r="S421" l="1"/>
  <c r="S563"/>
  <c r="S478"/>
  <c r="P654"/>
  <c r="M4401"/>
  <c r="M4400" s="1"/>
  <c r="M3613"/>
  <c r="M3612" s="1"/>
  <c r="M2824"/>
  <c r="M2823" s="1"/>
  <c r="M2038"/>
  <c r="M2037" s="1"/>
  <c r="M1645"/>
  <c r="M1644" s="1"/>
  <c r="M1251"/>
  <c r="M1250" s="1"/>
  <c r="M857"/>
  <c r="M856" s="1"/>
  <c r="S1266"/>
  <c r="S2053"/>
  <c r="S4416"/>
  <c r="P4402"/>
  <c r="S2038"/>
  <c r="S2037" s="1"/>
  <c r="P535"/>
  <c r="S536"/>
  <c r="S535" s="1"/>
  <c r="S477" s="1"/>
  <c r="P602"/>
  <c r="S614"/>
  <c r="S602" s="1"/>
  <c r="S654"/>
  <c r="V654"/>
  <c r="V562" s="1"/>
  <c r="S693"/>
  <c r="V693"/>
  <c r="V672" s="1"/>
  <c r="P2839"/>
  <c r="S2849"/>
  <c r="M2431"/>
  <c r="M2430" s="1"/>
  <c r="S206"/>
  <c r="S146" s="1"/>
  <c r="S10" s="1"/>
  <c r="S9" s="1"/>
  <c r="S406"/>
  <c r="S405" s="1"/>
  <c r="S616"/>
  <c r="S858"/>
  <c r="S872"/>
  <c r="S1251"/>
  <c r="S1250" s="1"/>
  <c r="S1660"/>
  <c r="S3628"/>
  <c r="S4401"/>
  <c r="S4400" s="1"/>
  <c r="P5043"/>
  <c r="P5022" s="1"/>
  <c r="P4793" s="1"/>
  <c r="P4416"/>
  <c r="P4401" s="1"/>
  <c r="P4400" s="1"/>
  <c r="P2825"/>
  <c r="P2039"/>
  <c r="P1646"/>
  <c r="P1252"/>
  <c r="P858"/>
  <c r="P660"/>
  <c r="P616"/>
  <c r="P563"/>
  <c r="P538"/>
  <c r="P522"/>
  <c r="P450"/>
  <c r="P421"/>
  <c r="P406"/>
  <c r="P3614"/>
  <c r="S3618"/>
  <c r="S3614" s="1"/>
  <c r="S3613" s="1"/>
  <c r="S3612" s="1"/>
  <c r="S1645"/>
  <c r="S1644" s="1"/>
  <c r="S2839"/>
  <c r="S2824" s="1"/>
  <c r="S2823" s="1"/>
  <c r="P3628"/>
  <c r="P2053"/>
  <c r="P1660"/>
  <c r="P1266"/>
  <c r="P872"/>
  <c r="P849"/>
  <c r="P845" s="1"/>
  <c r="P693"/>
  <c r="P576"/>
  <c r="P532"/>
  <c r="P472"/>
  <c r="P440"/>
  <c r="P412"/>
  <c r="P478"/>
  <c r="P206"/>
  <c r="P146" s="1"/>
  <c r="P10" s="1"/>
  <c r="P9" s="1"/>
  <c r="P2446"/>
  <c r="V2449"/>
  <c r="V2446" s="1"/>
  <c r="V2431" s="1"/>
  <c r="V2430" s="1"/>
  <c r="S2446"/>
  <c r="S2431" s="1"/>
  <c r="S2430" s="1"/>
  <c r="P2432"/>
  <c r="O43" i="4"/>
  <c r="R44"/>
  <c r="R45"/>
  <c r="R12"/>
  <c r="U12"/>
  <c r="P562" i="5"/>
  <c r="P477"/>
  <c r="O13" i="4"/>
  <c r="O12" s="1"/>
  <c r="M835" i="5"/>
  <c r="E431"/>
  <c r="F431"/>
  <c r="J431"/>
  <c r="V404" l="1"/>
  <c r="P2431"/>
  <c r="P2430" s="1"/>
  <c r="S562"/>
  <c r="P3613"/>
  <c r="P3612" s="1"/>
  <c r="P405"/>
  <c r="P857"/>
  <c r="P856" s="1"/>
  <c r="P1645"/>
  <c r="P1644" s="1"/>
  <c r="S857"/>
  <c r="S856" s="1"/>
  <c r="P1251"/>
  <c r="P1250" s="1"/>
  <c r="P2038"/>
  <c r="P2037" s="1"/>
  <c r="P2824"/>
  <c r="P2823" s="1"/>
  <c r="U43" i="4"/>
  <c r="U42" s="1"/>
  <c r="R43"/>
  <c r="M3609" i="5"/>
  <c r="L8"/>
  <c r="K8"/>
  <c r="M5035"/>
  <c r="M5032"/>
  <c r="M5023"/>
  <c r="M5016"/>
  <c r="M5010"/>
  <c r="M4997"/>
  <c r="M4989"/>
  <c r="M4964"/>
  <c r="M4953"/>
  <c r="M4942"/>
  <c r="M4930"/>
  <c r="M4919"/>
  <c r="M4916"/>
  <c r="M4911"/>
  <c r="M4908"/>
  <c r="M4900"/>
  <c r="M4889"/>
  <c r="M4883"/>
  <c r="M4865"/>
  <c r="M4860"/>
  <c r="M4855"/>
  <c r="M4851"/>
  <c r="M4838"/>
  <c r="M4828"/>
  <c r="M4809"/>
  <c r="M4801"/>
  <c r="M4795"/>
  <c r="M4790"/>
  <c r="M4788"/>
  <c r="M4786"/>
  <c r="M4784"/>
  <c r="M4782"/>
  <c r="M4778"/>
  <c r="M4774"/>
  <c r="M4769"/>
  <c r="M4768" s="1"/>
  <c r="M4765"/>
  <c r="M4762" s="1"/>
  <c r="M4759"/>
  <c r="M4756"/>
  <c r="M4754"/>
  <c r="M4751"/>
  <c r="M4746"/>
  <c r="M4737"/>
  <c r="M4728"/>
  <c r="M4717"/>
  <c r="M4711"/>
  <c r="M4701"/>
  <c r="M4692"/>
  <c r="M4690"/>
  <c r="M4683"/>
  <c r="M4680"/>
  <c r="M4675"/>
  <c r="M4666"/>
  <c r="M4662"/>
  <c r="M4659"/>
  <c r="M4650"/>
  <c r="M4642"/>
  <c r="M4639"/>
  <c r="M4630"/>
  <c r="M4623"/>
  <c r="M4617"/>
  <c r="M4604"/>
  <c r="M4596"/>
  <c r="M4585"/>
  <c r="M4571"/>
  <c r="M4560"/>
  <c r="M4549"/>
  <c r="M4537"/>
  <c r="M4526"/>
  <c r="M4523"/>
  <c r="M4518"/>
  <c r="M4507"/>
  <c r="M4496"/>
  <c r="M4490"/>
  <c r="M4462"/>
  <c r="M4458"/>
  <c r="M4445"/>
  <c r="M4408"/>
  <c r="M4396"/>
  <c r="M4394"/>
  <c r="M4392"/>
  <c r="M4390"/>
  <c r="M4388"/>
  <c r="M4384"/>
  <c r="M4380"/>
  <c r="M4375"/>
  <c r="M4374" s="1"/>
  <c r="M4371"/>
  <c r="M4368" s="1"/>
  <c r="M4365"/>
  <c r="M4362"/>
  <c r="M4360"/>
  <c r="M4357"/>
  <c r="M4352"/>
  <c r="M4343"/>
  <c r="M4334"/>
  <c r="M4323"/>
  <c r="M4317"/>
  <c r="M4307"/>
  <c r="M4298"/>
  <c r="M4296"/>
  <c r="M4289"/>
  <c r="M4286"/>
  <c r="M4281"/>
  <c r="M4272"/>
  <c r="M4268"/>
  <c r="M4265"/>
  <c r="M4256"/>
  <c r="M4248"/>
  <c r="M4245"/>
  <c r="M4236"/>
  <c r="M4223"/>
  <c r="M4210"/>
  <c r="M4202"/>
  <c r="M4177"/>
  <c r="M4166"/>
  <c r="M4155"/>
  <c r="M4132"/>
  <c r="M4129"/>
  <c r="M4124"/>
  <c r="M4113"/>
  <c r="M4102"/>
  <c r="M4096"/>
  <c r="M4068"/>
  <c r="M4064"/>
  <c r="M4051"/>
  <c r="M4014"/>
  <c r="M4002"/>
  <c r="M4000"/>
  <c r="M3998"/>
  <c r="M3996"/>
  <c r="M3994"/>
  <c r="M3990"/>
  <c r="M3986"/>
  <c r="M3981"/>
  <c r="M3980" s="1"/>
  <c r="M3977"/>
  <c r="M3974" s="1"/>
  <c r="M3971"/>
  <c r="M3968"/>
  <c r="M3966"/>
  <c r="M3963"/>
  <c r="M3958"/>
  <c r="M3949"/>
  <c r="M3940"/>
  <c r="M3929"/>
  <c r="M3923"/>
  <c r="M3913"/>
  <c r="M3904"/>
  <c r="M3902"/>
  <c r="M3895"/>
  <c r="M3892"/>
  <c r="M3887"/>
  <c r="M3878"/>
  <c r="M3874"/>
  <c r="M3871"/>
  <c r="M3862"/>
  <c r="M3854"/>
  <c r="M3851"/>
  <c r="M3842"/>
  <c r="M3829"/>
  <c r="M3816"/>
  <c r="M3808"/>
  <c r="M3783"/>
  <c r="M3772"/>
  <c r="M3761"/>
  <c r="M3738"/>
  <c r="M3735"/>
  <c r="M3730"/>
  <c r="M3719"/>
  <c r="M3708"/>
  <c r="M3702"/>
  <c r="M3674"/>
  <c r="M3670"/>
  <c r="M3657"/>
  <c r="M3620"/>
  <c r="M3606"/>
  <c r="M3604"/>
  <c r="M3602"/>
  <c r="M3600"/>
  <c r="M3598"/>
  <c r="M3594"/>
  <c r="M3590"/>
  <c r="M3585"/>
  <c r="M3584" s="1"/>
  <c r="M3581"/>
  <c r="M3578" s="1"/>
  <c r="M3575"/>
  <c r="M3572"/>
  <c r="M3570"/>
  <c r="M3567"/>
  <c r="M3562"/>
  <c r="M3553"/>
  <c r="M3544"/>
  <c r="M3533"/>
  <c r="M3527"/>
  <c r="M3517"/>
  <c r="M3508"/>
  <c r="M3506"/>
  <c r="M3499"/>
  <c r="M3496"/>
  <c r="M3491"/>
  <c r="M3482"/>
  <c r="M3478"/>
  <c r="M3475"/>
  <c r="M3466"/>
  <c r="M3458"/>
  <c r="M3455"/>
  <c r="M3446"/>
  <c r="M3433"/>
  <c r="M3420"/>
  <c r="M3412"/>
  <c r="M3387"/>
  <c r="M3376"/>
  <c r="M3365"/>
  <c r="M3342"/>
  <c r="M3339"/>
  <c r="M3334"/>
  <c r="M3323"/>
  <c r="M3312"/>
  <c r="M3306"/>
  <c r="M3278"/>
  <c r="M3274"/>
  <c r="M3261"/>
  <c r="M3224"/>
  <c r="M3213"/>
  <c r="M3211"/>
  <c r="M3209"/>
  <c r="M3207"/>
  <c r="M3205"/>
  <c r="M3201"/>
  <c r="M3197"/>
  <c r="M3192"/>
  <c r="M3191" s="1"/>
  <c r="M3188"/>
  <c r="M3185" s="1"/>
  <c r="M3182"/>
  <c r="M3179"/>
  <c r="M3177"/>
  <c r="M3174"/>
  <c r="M3169"/>
  <c r="M3160"/>
  <c r="M3151"/>
  <c r="M3140"/>
  <c r="M3134"/>
  <c r="M3124"/>
  <c r="M3115"/>
  <c r="M3113"/>
  <c r="M3106"/>
  <c r="M3103"/>
  <c r="M3098"/>
  <c r="M3089"/>
  <c r="M3085"/>
  <c r="M3082"/>
  <c r="M3073"/>
  <c r="M3065"/>
  <c r="M3062"/>
  <c r="M3053"/>
  <c r="M3046"/>
  <c r="M3040"/>
  <c r="M3027"/>
  <c r="M3019"/>
  <c r="M3008"/>
  <c r="M2994"/>
  <c r="M2983"/>
  <c r="M2972"/>
  <c r="M2960"/>
  <c r="M2949"/>
  <c r="M2946"/>
  <c r="M2941"/>
  <c r="M2930"/>
  <c r="M2919"/>
  <c r="M2913"/>
  <c r="M2890"/>
  <c r="M2885"/>
  <c r="M2881"/>
  <c r="M2868"/>
  <c r="M2858"/>
  <c r="M2831"/>
  <c r="M2820"/>
  <c r="M2818"/>
  <c r="M2816"/>
  <c r="M2814"/>
  <c r="M2812"/>
  <c r="M2808"/>
  <c r="M2804"/>
  <c r="M2799"/>
  <c r="M2798" s="1"/>
  <c r="M2795"/>
  <c r="M2792" s="1"/>
  <c r="M2789"/>
  <c r="M2786"/>
  <c r="M2784"/>
  <c r="M2781"/>
  <c r="M2776"/>
  <c r="M2767"/>
  <c r="M2758"/>
  <c r="M2747"/>
  <c r="M2741"/>
  <c r="M2731"/>
  <c r="M2722"/>
  <c r="M2720"/>
  <c r="M2713"/>
  <c r="M2710"/>
  <c r="M2705"/>
  <c r="M2696"/>
  <c r="M2692"/>
  <c r="M2689"/>
  <c r="M2680"/>
  <c r="M2672"/>
  <c r="M2669"/>
  <c r="M2660"/>
  <c r="M2647"/>
  <c r="M2634"/>
  <c r="M2626"/>
  <c r="M2601"/>
  <c r="M2590"/>
  <c r="M2579"/>
  <c r="M2556"/>
  <c r="M2553"/>
  <c r="M2548"/>
  <c r="M2537"/>
  <c r="M2526"/>
  <c r="M2520"/>
  <c r="M2492"/>
  <c r="M2488"/>
  <c r="M2475"/>
  <c r="M2438"/>
  <c r="M2427"/>
  <c r="M2425"/>
  <c r="M2423"/>
  <c r="M2421"/>
  <c r="M2419"/>
  <c r="M2415"/>
  <c r="M2411"/>
  <c r="M2406"/>
  <c r="M2405" s="1"/>
  <c r="M2402"/>
  <c r="M2399" s="1"/>
  <c r="M2396"/>
  <c r="M2393"/>
  <c r="M2391"/>
  <c r="M2388"/>
  <c r="M2383"/>
  <c r="M2374"/>
  <c r="M2365"/>
  <c r="M2354"/>
  <c r="M2348"/>
  <c r="M2338"/>
  <c r="M2329"/>
  <c r="M2327"/>
  <c r="M2320"/>
  <c r="M2317"/>
  <c r="M2312"/>
  <c r="M2303"/>
  <c r="M2299"/>
  <c r="M2296"/>
  <c r="M2287"/>
  <c r="M2279"/>
  <c r="M2276"/>
  <c r="M2267"/>
  <c r="M2254"/>
  <c r="M2241"/>
  <c r="M2233"/>
  <c r="M2208"/>
  <c r="M2197"/>
  <c r="M2186"/>
  <c r="M2174"/>
  <c r="M2163"/>
  <c r="M2160"/>
  <c r="M2155"/>
  <c r="M2144"/>
  <c r="M2133"/>
  <c r="M2127"/>
  <c r="M2099"/>
  <c r="M2095"/>
  <c r="M2082"/>
  <c r="M2045"/>
  <c r="M2034"/>
  <c r="M2032"/>
  <c r="M2030"/>
  <c r="M2028"/>
  <c r="M2026"/>
  <c r="M2022"/>
  <c r="M2018"/>
  <c r="M2013"/>
  <c r="M2012" s="1"/>
  <c r="M2009"/>
  <c r="M2006" s="1"/>
  <c r="M2003"/>
  <c r="M2000"/>
  <c r="M1998"/>
  <c r="M1995"/>
  <c r="M1990"/>
  <c r="M1981"/>
  <c r="M1972"/>
  <c r="M1961"/>
  <c r="M1955"/>
  <c r="M1945"/>
  <c r="M1936"/>
  <c r="M1934"/>
  <c r="M1927"/>
  <c r="M1924"/>
  <c r="M1919"/>
  <c r="M1910"/>
  <c r="M1906"/>
  <c r="M1903"/>
  <c r="M1894"/>
  <c r="M1886"/>
  <c r="M1883"/>
  <c r="M1874"/>
  <c r="M1861"/>
  <c r="M1848"/>
  <c r="M1840"/>
  <c r="M1815"/>
  <c r="M1804"/>
  <c r="M1793"/>
  <c r="M1770"/>
  <c r="M1767"/>
  <c r="M1762"/>
  <c r="M1751"/>
  <c r="M1740"/>
  <c r="M1734"/>
  <c r="M1706"/>
  <c r="M1702"/>
  <c r="M1689"/>
  <c r="M1652"/>
  <c r="M1641"/>
  <c r="M1639"/>
  <c r="M1637"/>
  <c r="M1635"/>
  <c r="M1633"/>
  <c r="M1629"/>
  <c r="M1625"/>
  <c r="M1619"/>
  <c r="M1618" s="1"/>
  <c r="M1615"/>
  <c r="M1612" s="1"/>
  <c r="M1609"/>
  <c r="M1606"/>
  <c r="M1604"/>
  <c r="M1601"/>
  <c r="M1596"/>
  <c r="M1587"/>
  <c r="M1578"/>
  <c r="M1567"/>
  <c r="M1561"/>
  <c r="M1551"/>
  <c r="M1542"/>
  <c r="M1540"/>
  <c r="M1533"/>
  <c r="M1530"/>
  <c r="M1525"/>
  <c r="M1516"/>
  <c r="M1512"/>
  <c r="M1509"/>
  <c r="M1500"/>
  <c r="M1492"/>
  <c r="M1489"/>
  <c r="M1480"/>
  <c r="M1467"/>
  <c r="M1454"/>
  <c r="M1446"/>
  <c r="M1421"/>
  <c r="M1410"/>
  <c r="M1399"/>
  <c r="M1376"/>
  <c r="M1373"/>
  <c r="M1368"/>
  <c r="M1346"/>
  <c r="M1340"/>
  <c r="M1312"/>
  <c r="M1308"/>
  <c r="M1295"/>
  <c r="M1258"/>
  <c r="M1246"/>
  <c r="M1244"/>
  <c r="M1242"/>
  <c r="M1240"/>
  <c r="M1238"/>
  <c r="M1234"/>
  <c r="M1230"/>
  <c r="M1225"/>
  <c r="M1224" s="1"/>
  <c r="M1221"/>
  <c r="M1218" s="1"/>
  <c r="M1215"/>
  <c r="M1212"/>
  <c r="M1210"/>
  <c r="M1207"/>
  <c r="M1202"/>
  <c r="M1193"/>
  <c r="M1184"/>
  <c r="M1173"/>
  <c r="M1167"/>
  <c r="M1157"/>
  <c r="M1148"/>
  <c r="M1146"/>
  <c r="M1139"/>
  <c r="M1136"/>
  <c r="M1131"/>
  <c r="M1122"/>
  <c r="M1118"/>
  <c r="M1115"/>
  <c r="M1098"/>
  <c r="M1095"/>
  <c r="M1086"/>
  <c r="M1073"/>
  <c r="M1060"/>
  <c r="M1052"/>
  <c r="M1027"/>
  <c r="M1016"/>
  <c r="M1005"/>
  <c r="M982"/>
  <c r="M979"/>
  <c r="M974"/>
  <c r="M963"/>
  <c r="M952"/>
  <c r="M946"/>
  <c r="M918"/>
  <c r="M914"/>
  <c r="M901"/>
  <c r="M864"/>
  <c r="M832"/>
  <c r="M830"/>
  <c r="M828"/>
  <c r="M824"/>
  <c r="M820"/>
  <c r="M815"/>
  <c r="M814" s="1"/>
  <c r="M811"/>
  <c r="M808" s="1"/>
  <c r="M805"/>
  <c r="M802"/>
  <c r="M800"/>
  <c r="M797"/>
  <c r="M792"/>
  <c r="M774"/>
  <c r="M763"/>
  <c r="M757"/>
  <c r="M747"/>
  <c r="M738"/>
  <c r="M736"/>
  <c r="M729"/>
  <c r="M726"/>
  <c r="M721"/>
  <c r="M712"/>
  <c r="M705"/>
  <c r="M702"/>
  <c r="M685"/>
  <c r="M682"/>
  <c r="M673"/>
  <c r="M636"/>
  <c r="M628"/>
  <c r="M587"/>
  <c r="M546"/>
  <c r="M543"/>
  <c r="M514"/>
  <c r="M503"/>
  <c r="M497"/>
  <c r="M467"/>
  <c r="M463"/>
  <c r="M401"/>
  <c r="M399"/>
  <c r="M397"/>
  <c r="M395"/>
  <c r="M393"/>
  <c r="M389"/>
  <c r="M385"/>
  <c r="M380"/>
  <c r="M379" s="1"/>
  <c r="M376"/>
  <c r="M373" s="1"/>
  <c r="M370"/>
  <c r="M367"/>
  <c r="M365"/>
  <c r="M362"/>
  <c r="M357"/>
  <c r="M348"/>
  <c r="M339"/>
  <c r="M328"/>
  <c r="M322"/>
  <c r="M312"/>
  <c r="M303"/>
  <c r="M301"/>
  <c r="M294"/>
  <c r="M291"/>
  <c r="M286"/>
  <c r="M277"/>
  <c r="M273"/>
  <c r="M270"/>
  <c r="M261"/>
  <c r="M253"/>
  <c r="M250"/>
  <c r="M241"/>
  <c r="M234"/>
  <c r="M215"/>
  <c r="M195"/>
  <c r="M181"/>
  <c r="M170"/>
  <c r="M159"/>
  <c r="M147"/>
  <c r="M136"/>
  <c r="M133"/>
  <c r="M128"/>
  <c r="M125"/>
  <c r="M117"/>
  <c r="M106"/>
  <c r="M100"/>
  <c r="M82"/>
  <c r="M77"/>
  <c r="M72"/>
  <c r="M68"/>
  <c r="M55"/>
  <c r="M45"/>
  <c r="M26"/>
  <c r="M18"/>
  <c r="M12"/>
  <c r="L46" i="4"/>
  <c r="L45" s="1"/>
  <c r="L51"/>
  <c r="L36"/>
  <c r="L34"/>
  <c r="L32"/>
  <c r="L30"/>
  <c r="L18"/>
  <c r="L13" s="1"/>
  <c r="I8" i="5"/>
  <c r="H8"/>
  <c r="J5046"/>
  <c r="J4983"/>
  <c r="M4983" s="1"/>
  <c r="J4516"/>
  <c r="M4516" s="1"/>
  <c r="M4515" s="1"/>
  <c r="J4485"/>
  <c r="M4484" s="1"/>
  <c r="J4478"/>
  <c r="J4472" s="1"/>
  <c r="J4468"/>
  <c r="M4467" s="1"/>
  <c r="J4441"/>
  <c r="M4435" s="1"/>
  <c r="J4421"/>
  <c r="J4419"/>
  <c r="J4230"/>
  <c r="M4230" s="1"/>
  <c r="M4229" s="1"/>
  <c r="J4196"/>
  <c r="M4196" s="1"/>
  <c r="M4191" s="1"/>
  <c r="J4147"/>
  <c r="M4147" s="1"/>
  <c r="M4143" s="1"/>
  <c r="J4122"/>
  <c r="M4122" s="1"/>
  <c r="M4121" s="1"/>
  <c r="J4080"/>
  <c r="M4080" s="1"/>
  <c r="J4079"/>
  <c r="M4079" s="1"/>
  <c r="J4074"/>
  <c r="M4074" s="1"/>
  <c r="M4073" s="1"/>
  <c r="J4047"/>
  <c r="M4047" s="1"/>
  <c r="M4041" s="1"/>
  <c r="J4027"/>
  <c r="M4027" s="1"/>
  <c r="J4025"/>
  <c r="M4025" s="1"/>
  <c r="J4012"/>
  <c r="M4012" s="1"/>
  <c r="M4008" s="1"/>
  <c r="J3836"/>
  <c r="M3835" s="1"/>
  <c r="J3802"/>
  <c r="M3802" s="1"/>
  <c r="M3797" s="1"/>
  <c r="J3753"/>
  <c r="M3749" s="1"/>
  <c r="J3728"/>
  <c r="M3727" s="1"/>
  <c r="J3686"/>
  <c r="J3685"/>
  <c r="J3680"/>
  <c r="M3679" s="1"/>
  <c r="J3653"/>
  <c r="M3653" s="1"/>
  <c r="J3652"/>
  <c r="J3633"/>
  <c r="J3631"/>
  <c r="J3618"/>
  <c r="J3440"/>
  <c r="M3440" s="1"/>
  <c r="M3439" s="1"/>
  <c r="J3406"/>
  <c r="M3406" s="1"/>
  <c r="M3401" s="1"/>
  <c r="J3357"/>
  <c r="M3353" s="1"/>
  <c r="J3332"/>
  <c r="M3331" s="1"/>
  <c r="J3290"/>
  <c r="J3289"/>
  <c r="J3284"/>
  <c r="J3283" s="1"/>
  <c r="J3257"/>
  <c r="M3251" s="1"/>
  <c r="J3237"/>
  <c r="M3237" s="1"/>
  <c r="P3237" s="1"/>
  <c r="J3235"/>
  <c r="J2939"/>
  <c r="M2938" s="1"/>
  <c r="J2897"/>
  <c r="M2897" s="1"/>
  <c r="M2895" s="1"/>
  <c r="J2654"/>
  <c r="M2653" s="1"/>
  <c r="J2849"/>
  <c r="J2844"/>
  <c r="J2829"/>
  <c r="J2620"/>
  <c r="M2615" s="1"/>
  <c r="J2571"/>
  <c r="M2567" s="1"/>
  <c r="J2546"/>
  <c r="M2545" s="1"/>
  <c r="J2504"/>
  <c r="J2503"/>
  <c r="J2498"/>
  <c r="M2497" s="1"/>
  <c r="J2471"/>
  <c r="M2471" s="1"/>
  <c r="J2470"/>
  <c r="M2470" s="1"/>
  <c r="J2451"/>
  <c r="J2449"/>
  <c r="J2436"/>
  <c r="J2261"/>
  <c r="M2260" s="1"/>
  <c r="J2227"/>
  <c r="M2222" s="1"/>
  <c r="J2153"/>
  <c r="M2152" s="1"/>
  <c r="J2111"/>
  <c r="J2110"/>
  <c r="J2105"/>
  <c r="M2104" s="1"/>
  <c r="J2078"/>
  <c r="M2078" s="1"/>
  <c r="J2077"/>
  <c r="J2058"/>
  <c r="J2056"/>
  <c r="J2043"/>
  <c r="J1868"/>
  <c r="M1867" s="1"/>
  <c r="J1834"/>
  <c r="J1829" s="1"/>
  <c r="J1785"/>
  <c r="M1781" s="1"/>
  <c r="J1760"/>
  <c r="M1759" s="1"/>
  <c r="J1718"/>
  <c r="J1717"/>
  <c r="J1712"/>
  <c r="M1711" s="1"/>
  <c r="J1685"/>
  <c r="M1685" s="1"/>
  <c r="M1679" s="1"/>
  <c r="J1665"/>
  <c r="J1663"/>
  <c r="J1474"/>
  <c r="M1474" s="1"/>
  <c r="M1473" s="1"/>
  <c r="J1440"/>
  <c r="M1440" s="1"/>
  <c r="J1439"/>
  <c r="J1391"/>
  <c r="M1387" s="1"/>
  <c r="J1366"/>
  <c r="M1365" s="1"/>
  <c r="J1361"/>
  <c r="M1357" s="1"/>
  <c r="J1324"/>
  <c r="J1323"/>
  <c r="J1318"/>
  <c r="M1317" s="1"/>
  <c r="J1291"/>
  <c r="J1290"/>
  <c r="M1290" s="1"/>
  <c r="J1271"/>
  <c r="J1269"/>
  <c r="J1111"/>
  <c r="M1106" s="1"/>
  <c r="J1080"/>
  <c r="M1079" s="1"/>
  <c r="J1046"/>
  <c r="M1046" s="1"/>
  <c r="M1041" s="1"/>
  <c r="J997"/>
  <c r="M993" s="1"/>
  <c r="J972"/>
  <c r="M971" s="1"/>
  <c r="J930"/>
  <c r="J929"/>
  <c r="J924"/>
  <c r="M923" s="1"/>
  <c r="J897"/>
  <c r="M897" s="1"/>
  <c r="J896"/>
  <c r="J877"/>
  <c r="J875"/>
  <c r="J861"/>
  <c r="J786"/>
  <c r="J785"/>
  <c r="M785" s="1"/>
  <c r="J710"/>
  <c r="M710" s="1"/>
  <c r="J694"/>
  <c r="J661"/>
  <c r="J655"/>
  <c r="J622"/>
  <c r="J619"/>
  <c r="J617"/>
  <c r="J614"/>
  <c r="J613"/>
  <c r="J586"/>
  <c r="J569"/>
  <c r="J568"/>
  <c r="J567"/>
  <c r="J539"/>
  <c r="J536"/>
  <c r="M535" s="1"/>
  <c r="J485"/>
  <c r="J480"/>
  <c r="J479"/>
  <c r="J473"/>
  <c r="M472" s="1"/>
  <c r="J461"/>
  <c r="M461" s="1"/>
  <c r="J455"/>
  <c r="J454"/>
  <c r="M454" s="1"/>
  <c r="M450" s="1"/>
  <c r="J446"/>
  <c r="M446" s="1"/>
  <c r="M440" s="1"/>
  <c r="J445"/>
  <c r="J426"/>
  <c r="J424"/>
  <c r="J423"/>
  <c r="J417"/>
  <c r="J414"/>
  <c r="M414" s="1"/>
  <c r="J410"/>
  <c r="J229"/>
  <c r="M228" s="1"/>
  <c r="J212"/>
  <c r="I44" i="4"/>
  <c r="L43" s="1"/>
  <c r="J208" i="5"/>
  <c r="F208"/>
  <c r="J5575"/>
  <c r="J5573"/>
  <c r="J5571"/>
  <c r="J5569"/>
  <c r="J5567"/>
  <c r="J5563"/>
  <c r="J5559"/>
  <c r="J5554"/>
  <c r="J5553" s="1"/>
  <c r="J5550"/>
  <c r="J5547" s="1"/>
  <c r="J5544"/>
  <c r="J5541"/>
  <c r="J5539"/>
  <c r="J5536"/>
  <c r="J5531"/>
  <c r="J5522"/>
  <c r="J5513"/>
  <c r="J5502"/>
  <c r="J5496"/>
  <c r="J5486"/>
  <c r="J5477"/>
  <c r="J5475"/>
  <c r="J5468"/>
  <c r="J5465"/>
  <c r="J5460"/>
  <c r="J5451"/>
  <c r="J5447"/>
  <c r="J5444"/>
  <c r="J5435"/>
  <c r="J5427"/>
  <c r="J5424"/>
  <c r="J5415"/>
  <c r="J5408"/>
  <c r="J5402"/>
  <c r="J5389"/>
  <c r="J5381"/>
  <c r="J5370"/>
  <c r="J5356"/>
  <c r="J5345"/>
  <c r="J5334"/>
  <c r="J5322"/>
  <c r="J5311"/>
  <c r="J5308"/>
  <c r="J5303"/>
  <c r="J5300"/>
  <c r="J5292"/>
  <c r="J5281"/>
  <c r="J5275"/>
  <c r="J5257"/>
  <c r="J5252"/>
  <c r="J5247"/>
  <c r="J5243"/>
  <c r="J5230"/>
  <c r="J5220"/>
  <c r="J5201"/>
  <c r="J5193"/>
  <c r="J5187"/>
  <c r="J5183"/>
  <c r="J5181"/>
  <c r="J5179"/>
  <c r="J5177"/>
  <c r="J5175"/>
  <c r="J5171"/>
  <c r="J5167"/>
  <c r="J5162"/>
  <c r="J5161" s="1"/>
  <c r="J5158"/>
  <c r="J5155" s="1"/>
  <c r="J5152"/>
  <c r="J5149"/>
  <c r="J5147"/>
  <c r="J5144"/>
  <c r="J5139"/>
  <c r="J5130"/>
  <c r="J5121"/>
  <c r="J5110"/>
  <c r="J5104"/>
  <c r="J5094"/>
  <c r="J5085"/>
  <c r="J5083"/>
  <c r="J5076"/>
  <c r="J5073"/>
  <c r="J5068"/>
  <c r="J5059"/>
  <c r="J5055"/>
  <c r="J5052"/>
  <c r="J5043"/>
  <c r="J5035"/>
  <c r="J5032"/>
  <c r="J5023"/>
  <c r="J5016"/>
  <c r="J5010"/>
  <c r="J4997"/>
  <c r="J4989"/>
  <c r="J4964"/>
  <c r="J4953"/>
  <c r="J4942"/>
  <c r="J4930"/>
  <c r="J4919"/>
  <c r="J4916"/>
  <c r="J4911"/>
  <c r="J4908"/>
  <c r="J4900"/>
  <c r="J4889"/>
  <c r="J4883"/>
  <c r="J4865"/>
  <c r="J4860"/>
  <c r="J4855"/>
  <c r="J4851"/>
  <c r="J4838"/>
  <c r="J4828"/>
  <c r="J4809"/>
  <c r="J4801"/>
  <c r="J4795"/>
  <c r="J4790"/>
  <c r="J4788"/>
  <c r="J4786"/>
  <c r="J4784"/>
  <c r="J4782"/>
  <c r="J4778"/>
  <c r="J4774"/>
  <c r="J4769"/>
  <c r="J4768" s="1"/>
  <c r="J4765"/>
  <c r="J4762" s="1"/>
  <c r="J4759"/>
  <c r="J4756"/>
  <c r="J4754"/>
  <c r="J4751"/>
  <c r="J4746"/>
  <c r="J4737"/>
  <c r="J4728"/>
  <c r="J4717"/>
  <c r="J4711"/>
  <c r="J4701"/>
  <c r="J4692"/>
  <c r="J4690"/>
  <c r="J4683"/>
  <c r="J4680"/>
  <c r="J4675"/>
  <c r="J4666"/>
  <c r="J4662"/>
  <c r="J4659"/>
  <c r="J4650"/>
  <c r="J4642"/>
  <c r="J4639"/>
  <c r="J4630"/>
  <c r="J4623"/>
  <c r="J4617"/>
  <c r="J4604"/>
  <c r="J4596"/>
  <c r="J4585"/>
  <c r="J4571"/>
  <c r="J4560"/>
  <c r="J4549"/>
  <c r="J4537"/>
  <c r="J4526"/>
  <c r="J4523"/>
  <c r="J4518"/>
  <c r="J4507"/>
  <c r="J4496"/>
  <c r="J4490"/>
  <c r="J4462"/>
  <c r="J4458"/>
  <c r="J4445"/>
  <c r="J4408"/>
  <c r="J4396"/>
  <c r="J4394"/>
  <c r="J4392"/>
  <c r="J4390"/>
  <c r="J4388"/>
  <c r="J4384"/>
  <c r="J4380"/>
  <c r="J4375"/>
  <c r="J4374" s="1"/>
  <c r="J4371"/>
  <c r="J4368" s="1"/>
  <c r="J4365"/>
  <c r="J4362"/>
  <c r="J4360"/>
  <c r="J4357"/>
  <c r="J4352"/>
  <c r="J4343"/>
  <c r="J4334"/>
  <c r="J4323"/>
  <c r="J4317"/>
  <c r="J4307"/>
  <c r="J4298"/>
  <c r="J4296"/>
  <c r="J4289"/>
  <c r="J4286"/>
  <c r="J4281"/>
  <c r="J4272"/>
  <c r="J4268"/>
  <c r="J4265"/>
  <c r="J4256"/>
  <c r="J4248"/>
  <c r="J4245"/>
  <c r="J4236"/>
  <c r="J4223"/>
  <c r="J4210"/>
  <c r="J4202"/>
  <c r="J4177"/>
  <c r="J4166"/>
  <c r="J4155"/>
  <c r="J4132"/>
  <c r="J4129"/>
  <c r="J4124"/>
  <c r="J4121"/>
  <c r="J4113"/>
  <c r="J4102"/>
  <c r="J4096"/>
  <c r="J4068"/>
  <c r="J4064"/>
  <c r="J4051"/>
  <c r="J4014"/>
  <c r="J4002"/>
  <c r="J4000"/>
  <c r="J3998"/>
  <c r="J3996"/>
  <c r="J3994"/>
  <c r="J3990"/>
  <c r="J3986"/>
  <c r="J3981"/>
  <c r="J3980" s="1"/>
  <c r="J3977"/>
  <c r="J3974" s="1"/>
  <c r="J3971"/>
  <c r="J3968"/>
  <c r="J3966"/>
  <c r="J3963"/>
  <c r="J3958"/>
  <c r="J3949"/>
  <c r="J3940"/>
  <c r="J3929"/>
  <c r="J3923"/>
  <c r="J3913"/>
  <c r="J3904"/>
  <c r="J3902"/>
  <c r="J3895"/>
  <c r="J3892"/>
  <c r="J3887"/>
  <c r="J3878"/>
  <c r="J3874"/>
  <c r="J3871"/>
  <c r="J3862"/>
  <c r="J3854"/>
  <c r="J3851"/>
  <c r="J3842"/>
  <c r="J3829"/>
  <c r="J3816"/>
  <c r="J3808"/>
  <c r="J3783"/>
  <c r="J3772"/>
  <c r="J3761"/>
  <c r="J3738"/>
  <c r="J3735"/>
  <c r="J3730"/>
  <c r="J3719"/>
  <c r="J3708"/>
  <c r="J3702"/>
  <c r="J3674"/>
  <c r="J3670"/>
  <c r="J3657"/>
  <c r="J3620"/>
  <c r="J3606"/>
  <c r="J3604"/>
  <c r="J3602"/>
  <c r="J3600"/>
  <c r="J3598"/>
  <c r="J3594"/>
  <c r="J3590"/>
  <c r="J3585"/>
  <c r="J3584" s="1"/>
  <c r="J3581"/>
  <c r="J3578" s="1"/>
  <c r="J3575"/>
  <c r="J3572"/>
  <c r="J3570"/>
  <c r="J3567"/>
  <c r="J3562"/>
  <c r="J3553"/>
  <c r="J3544"/>
  <c r="J3533"/>
  <c r="J3527"/>
  <c r="J3517"/>
  <c r="J3508"/>
  <c r="J3506"/>
  <c r="J3499"/>
  <c r="J3496"/>
  <c r="J3491"/>
  <c r="J3482"/>
  <c r="J3478"/>
  <c r="J3475"/>
  <c r="J3466"/>
  <c r="J3458"/>
  <c r="J3455"/>
  <c r="J3446"/>
  <c r="J3433"/>
  <c r="J3420"/>
  <c r="J3412"/>
  <c r="J3387"/>
  <c r="J3376"/>
  <c r="J3365"/>
  <c r="J3342"/>
  <c r="J3339"/>
  <c r="J3334"/>
  <c r="J3323"/>
  <c r="J3312"/>
  <c r="J3306"/>
  <c r="J3278"/>
  <c r="J3274"/>
  <c r="J3261"/>
  <c r="J3224"/>
  <c r="J3213"/>
  <c r="J3211"/>
  <c r="J3209"/>
  <c r="J3207"/>
  <c r="J3205"/>
  <c r="J3201"/>
  <c r="J3197"/>
  <c r="J3192"/>
  <c r="J3191" s="1"/>
  <c r="J3188"/>
  <c r="J3185" s="1"/>
  <c r="J3182"/>
  <c r="J3179"/>
  <c r="J3177"/>
  <c r="J3174"/>
  <c r="J3169"/>
  <c r="J3160"/>
  <c r="J3151"/>
  <c r="J3140"/>
  <c r="J3134"/>
  <c r="J3124"/>
  <c r="J3115"/>
  <c r="J3113"/>
  <c r="J3106"/>
  <c r="J3103"/>
  <c r="J3098"/>
  <c r="J3089"/>
  <c r="J3085"/>
  <c r="J3082"/>
  <c r="J3073"/>
  <c r="J3065"/>
  <c r="J3062"/>
  <c r="J3053"/>
  <c r="J3046"/>
  <c r="J3040"/>
  <c r="J3027"/>
  <c r="J3019"/>
  <c r="J3008"/>
  <c r="J2994"/>
  <c r="J2983"/>
  <c r="J2972"/>
  <c r="J2960"/>
  <c r="J2949"/>
  <c r="J2946"/>
  <c r="J2941"/>
  <c r="J2930"/>
  <c r="J2919"/>
  <c r="J2913"/>
  <c r="J2890"/>
  <c r="J2885"/>
  <c r="J2881"/>
  <c r="J2868"/>
  <c r="J2858"/>
  <c r="J2831"/>
  <c r="J2820"/>
  <c r="J2818"/>
  <c r="J2816"/>
  <c r="J2814"/>
  <c r="J2812"/>
  <c r="J2808"/>
  <c r="J2804"/>
  <c r="J2799"/>
  <c r="J2798" s="1"/>
  <c r="J2795"/>
  <c r="J2792" s="1"/>
  <c r="J2789"/>
  <c r="J2786"/>
  <c r="J2784"/>
  <c r="J2781"/>
  <c r="J2776"/>
  <c r="J2767"/>
  <c r="J2758"/>
  <c r="J2747"/>
  <c r="J2741"/>
  <c r="J2731"/>
  <c r="J2722"/>
  <c r="J2720"/>
  <c r="J2713"/>
  <c r="J2710"/>
  <c r="J2705"/>
  <c r="J2696"/>
  <c r="J2692"/>
  <c r="J2689"/>
  <c r="J2680"/>
  <c r="J2672"/>
  <c r="J2669"/>
  <c r="J2660"/>
  <c r="J2647"/>
  <c r="J2634"/>
  <c r="J2626"/>
  <c r="J2601"/>
  <c r="J2590"/>
  <c r="J2579"/>
  <c r="J2556"/>
  <c r="J2553"/>
  <c r="J2548"/>
  <c r="J2537"/>
  <c r="J2526"/>
  <c r="J2520"/>
  <c r="J2492"/>
  <c r="J2488"/>
  <c r="J2475"/>
  <c r="J2438"/>
  <c r="J2427"/>
  <c r="J2425"/>
  <c r="J2423"/>
  <c r="J2421"/>
  <c r="J2419"/>
  <c r="J2415"/>
  <c r="J2411"/>
  <c r="J2406"/>
  <c r="J2405" s="1"/>
  <c r="J2402"/>
  <c r="J2399" s="1"/>
  <c r="J2396"/>
  <c r="J2393"/>
  <c r="J2391"/>
  <c r="J2388"/>
  <c r="J2383"/>
  <c r="J2374"/>
  <c r="J2365"/>
  <c r="J2354"/>
  <c r="J2348"/>
  <c r="J2338"/>
  <c r="J2329"/>
  <c r="J2327"/>
  <c r="J2320"/>
  <c r="J2317"/>
  <c r="J2312"/>
  <c r="J2303"/>
  <c r="J2299"/>
  <c r="J2296"/>
  <c r="J2287"/>
  <c r="J2279"/>
  <c r="J2276"/>
  <c r="J2267"/>
  <c r="J2254"/>
  <c r="J2241"/>
  <c r="J2233"/>
  <c r="J2208"/>
  <c r="J2197"/>
  <c r="J2186"/>
  <c r="J2174"/>
  <c r="J2163"/>
  <c r="J2160"/>
  <c r="J2155"/>
  <c r="J2144"/>
  <c r="J2133"/>
  <c r="J2127"/>
  <c r="J2099"/>
  <c r="J2095"/>
  <c r="J2082"/>
  <c r="J2045"/>
  <c r="J2034"/>
  <c r="J2032"/>
  <c r="J2030"/>
  <c r="J2028"/>
  <c r="J2026"/>
  <c r="J2022"/>
  <c r="J2018"/>
  <c r="J2013"/>
  <c r="J2012" s="1"/>
  <c r="J2009"/>
  <c r="J2006" s="1"/>
  <c r="J2003"/>
  <c r="J2000"/>
  <c r="J1998"/>
  <c r="J1995"/>
  <c r="J1990"/>
  <c r="J1981"/>
  <c r="J1972"/>
  <c r="J1961"/>
  <c r="J1955"/>
  <c r="J1945"/>
  <c r="J1936"/>
  <c r="J1934"/>
  <c r="J1927"/>
  <c r="J1924"/>
  <c r="J1919"/>
  <c r="J1910"/>
  <c r="J1906"/>
  <c r="J1903"/>
  <c r="J1894"/>
  <c r="J1886"/>
  <c r="J1883"/>
  <c r="J1874"/>
  <c r="J1861"/>
  <c r="J1848"/>
  <c r="J1840"/>
  <c r="J1815"/>
  <c r="J1804"/>
  <c r="J1793"/>
  <c r="J1770"/>
  <c r="J1767"/>
  <c r="J1762"/>
  <c r="J1751"/>
  <c r="J1740"/>
  <c r="J1734"/>
  <c r="J1706"/>
  <c r="J1702"/>
  <c r="J1689"/>
  <c r="J1652"/>
  <c r="J1641"/>
  <c r="J1639"/>
  <c r="J1637"/>
  <c r="J1635"/>
  <c r="J1633"/>
  <c r="J1629"/>
  <c r="J1625"/>
  <c r="J1619"/>
  <c r="J1618" s="1"/>
  <c r="J1615"/>
  <c r="J1612" s="1"/>
  <c r="J1609"/>
  <c r="J1606"/>
  <c r="J1604"/>
  <c r="J1601"/>
  <c r="J1596"/>
  <c r="J1587"/>
  <c r="J1578"/>
  <c r="J1567"/>
  <c r="J1561"/>
  <c r="J1551"/>
  <c r="J1542"/>
  <c r="J1540"/>
  <c r="J1533"/>
  <c r="J1530"/>
  <c r="J1525"/>
  <c r="J1516"/>
  <c r="J1512"/>
  <c r="J1509"/>
  <c r="J1500"/>
  <c r="J1492"/>
  <c r="J1489"/>
  <c r="J1480"/>
  <c r="J1467"/>
  <c r="J1454"/>
  <c r="J1446"/>
  <c r="J1421"/>
  <c r="J1410"/>
  <c r="J1399"/>
  <c r="J1376"/>
  <c r="J1373"/>
  <c r="J1368"/>
  <c r="J1346"/>
  <c r="J1340"/>
  <c r="J1312"/>
  <c r="J1308"/>
  <c r="J1295"/>
  <c r="J1258"/>
  <c r="J1246"/>
  <c r="J1244"/>
  <c r="J1242"/>
  <c r="J1240"/>
  <c r="J1238"/>
  <c r="J1234"/>
  <c r="J1230"/>
  <c r="J1225"/>
  <c r="J1224" s="1"/>
  <c r="J1221"/>
  <c r="J1218" s="1"/>
  <c r="J1215"/>
  <c r="J1212"/>
  <c r="J1210"/>
  <c r="J1207"/>
  <c r="J1202"/>
  <c r="J1193"/>
  <c r="J1184"/>
  <c r="J1173"/>
  <c r="J1167"/>
  <c r="J1157"/>
  <c r="J1148"/>
  <c r="J1146"/>
  <c r="J1139"/>
  <c r="J1136"/>
  <c r="J1131"/>
  <c r="J1122"/>
  <c r="J1118"/>
  <c r="J1115"/>
  <c r="J1098"/>
  <c r="J1095"/>
  <c r="J1086"/>
  <c r="J1073"/>
  <c r="J1060"/>
  <c r="J1052"/>
  <c r="J1027"/>
  <c r="J1016"/>
  <c r="J1005"/>
  <c r="J982"/>
  <c r="J979"/>
  <c r="J974"/>
  <c r="J963"/>
  <c r="J952"/>
  <c r="J946"/>
  <c r="J918"/>
  <c r="J914"/>
  <c r="J901"/>
  <c r="J864"/>
  <c r="J837"/>
  <c r="J835"/>
  <c r="J832"/>
  <c r="J830"/>
  <c r="J828"/>
  <c r="J824"/>
  <c r="J820"/>
  <c r="J815"/>
  <c r="J814" s="1"/>
  <c r="J811"/>
  <c r="J808" s="1"/>
  <c r="J805"/>
  <c r="J802"/>
  <c r="J800"/>
  <c r="J797"/>
  <c r="J792"/>
  <c r="J774"/>
  <c r="J763"/>
  <c r="J757"/>
  <c r="J747"/>
  <c r="J738"/>
  <c r="J736"/>
  <c r="J729"/>
  <c r="J726"/>
  <c r="J721"/>
  <c r="J712"/>
  <c r="J705"/>
  <c r="J702"/>
  <c r="J685"/>
  <c r="J682"/>
  <c r="J673"/>
  <c r="J636"/>
  <c r="J628"/>
  <c r="J587"/>
  <c r="J546"/>
  <c r="J543"/>
  <c r="J514"/>
  <c r="J503"/>
  <c r="J497"/>
  <c r="J467"/>
  <c r="J463"/>
  <c r="J401"/>
  <c r="J399"/>
  <c r="J397"/>
  <c r="J395"/>
  <c r="J393"/>
  <c r="J389"/>
  <c r="J385"/>
  <c r="J380"/>
  <c r="J379" s="1"/>
  <c r="J376"/>
  <c r="J373" s="1"/>
  <c r="J370"/>
  <c r="J367"/>
  <c r="J365"/>
  <c r="J362"/>
  <c r="J357"/>
  <c r="J348"/>
  <c r="J339"/>
  <c r="J328"/>
  <c r="J322"/>
  <c r="J312"/>
  <c r="J303"/>
  <c r="J301"/>
  <c r="J294"/>
  <c r="J291"/>
  <c r="J286"/>
  <c r="J277"/>
  <c r="J273"/>
  <c r="J270"/>
  <c r="J261"/>
  <c r="J253"/>
  <c r="J250"/>
  <c r="J241"/>
  <c r="J234"/>
  <c r="J215"/>
  <c r="J195"/>
  <c r="J181"/>
  <c r="J170"/>
  <c r="J159"/>
  <c r="J147"/>
  <c r="J136"/>
  <c r="J133"/>
  <c r="J128"/>
  <c r="J125"/>
  <c r="J117"/>
  <c r="J106"/>
  <c r="J100"/>
  <c r="J82"/>
  <c r="J77"/>
  <c r="J72"/>
  <c r="J68"/>
  <c r="J55"/>
  <c r="J45"/>
  <c r="J26"/>
  <c r="J18"/>
  <c r="J12"/>
  <c r="I51" i="4"/>
  <c r="I46"/>
  <c r="I45" s="1"/>
  <c r="I36"/>
  <c r="I34"/>
  <c r="I32"/>
  <c r="I30"/>
  <c r="I18"/>
  <c r="I14"/>
  <c r="C146" i="7"/>
  <c r="D103"/>
  <c r="B115"/>
  <c r="D110" s="1"/>
  <c r="M562" i="5" l="1"/>
  <c r="M693"/>
  <c r="M4978"/>
  <c r="P4983"/>
  <c r="S4983" s="1"/>
  <c r="V4983" s="1"/>
  <c r="V4978" s="1"/>
  <c r="V4929" s="1"/>
  <c r="V4793" s="1"/>
  <c r="V855" s="1"/>
  <c r="V8" s="1"/>
  <c r="M709"/>
  <c r="P710"/>
  <c r="S3237"/>
  <c r="S3232" s="1"/>
  <c r="P3232"/>
  <c r="M5022"/>
  <c r="L60" i="4"/>
  <c r="L42" s="1"/>
  <c r="L41" s="1"/>
  <c r="I60"/>
  <c r="J693" i="5"/>
  <c r="J923"/>
  <c r="J2104"/>
  <c r="J3439"/>
  <c r="J3749"/>
  <c r="J450"/>
  <c r="J4041"/>
  <c r="J1041"/>
  <c r="J2497"/>
  <c r="J783"/>
  <c r="J773" s="1"/>
  <c r="J872"/>
  <c r="J971"/>
  <c r="J1106"/>
  <c r="J1357"/>
  <c r="J1759"/>
  <c r="J2072"/>
  <c r="J4073"/>
  <c r="J478"/>
  <c r="J228"/>
  <c r="J535"/>
  <c r="J660"/>
  <c r="J1285"/>
  <c r="J1317"/>
  <c r="J1365"/>
  <c r="J1473"/>
  <c r="J1716"/>
  <c r="J1781"/>
  <c r="J2432"/>
  <c r="J2465"/>
  <c r="J2545"/>
  <c r="J2938"/>
  <c r="J4467"/>
  <c r="J421"/>
  <c r="J563"/>
  <c r="I43" i="4"/>
  <c r="J472" i="5"/>
  <c r="J616"/>
  <c r="J709"/>
  <c r="J928"/>
  <c r="J993"/>
  <c r="J1079"/>
  <c r="J1660"/>
  <c r="J1711"/>
  <c r="J1867"/>
  <c r="J2222"/>
  <c r="J2615"/>
  <c r="J2653"/>
  <c r="J3232"/>
  <c r="J3353"/>
  <c r="J3647"/>
  <c r="J3679"/>
  <c r="J3835"/>
  <c r="J4191"/>
  <c r="J4416"/>
  <c r="J4515"/>
  <c r="J602"/>
  <c r="M1085"/>
  <c r="M4929"/>
  <c r="J440"/>
  <c r="J412"/>
  <c r="J538"/>
  <c r="J576"/>
  <c r="J654"/>
  <c r="J891"/>
  <c r="J1266"/>
  <c r="J1322"/>
  <c r="J1387"/>
  <c r="J1435"/>
  <c r="J1679"/>
  <c r="J2039"/>
  <c r="J2053"/>
  <c r="J2109"/>
  <c r="J2152"/>
  <c r="J2260"/>
  <c r="J2446"/>
  <c r="J2502"/>
  <c r="J2501" s="1"/>
  <c r="J2567"/>
  <c r="J2825"/>
  <c r="J2839"/>
  <c r="J2895"/>
  <c r="J3251"/>
  <c r="J3288"/>
  <c r="J3331"/>
  <c r="J3401"/>
  <c r="J3614"/>
  <c r="J3628"/>
  <c r="J3684"/>
  <c r="J3727"/>
  <c r="J3797"/>
  <c r="J4008"/>
  <c r="J4022"/>
  <c r="J4078"/>
  <c r="J4077" s="1"/>
  <c r="J4143"/>
  <c r="J4229"/>
  <c r="J4484"/>
  <c r="J4471" s="1"/>
  <c r="J4978"/>
  <c r="J4929" s="1"/>
  <c r="L29" i="4"/>
  <c r="M11" i="5"/>
  <c r="M711"/>
  <c r="M4773"/>
  <c r="M1624"/>
  <c r="M1600"/>
  <c r="M1873"/>
  <c r="M1909"/>
  <c r="M4235"/>
  <c r="M4379"/>
  <c r="M4629"/>
  <c r="M4665"/>
  <c r="M4750"/>
  <c r="M4794"/>
  <c r="M4864"/>
  <c r="M81"/>
  <c r="M240"/>
  <c r="M384"/>
  <c r="M819"/>
  <c r="M1121"/>
  <c r="M1229"/>
  <c r="M1479"/>
  <c r="M1515"/>
  <c r="M3445"/>
  <c r="M1971"/>
  <c r="M2364"/>
  <c r="M2659"/>
  <c r="M2695"/>
  <c r="M2803"/>
  <c r="M3052"/>
  <c r="M2017"/>
  <c r="J1577"/>
  <c r="M3088"/>
  <c r="J3985"/>
  <c r="J3841"/>
  <c r="J3877"/>
  <c r="J3962"/>
  <c r="J4435"/>
  <c r="J4773"/>
  <c r="J5058"/>
  <c r="J5166"/>
  <c r="M421"/>
  <c r="M478"/>
  <c r="M477" s="1"/>
  <c r="M672"/>
  <c r="M783"/>
  <c r="M773" s="1"/>
  <c r="M928"/>
  <c r="M927" s="1"/>
  <c r="M1322"/>
  <c r="M1321" s="1"/>
  <c r="M1716"/>
  <c r="M1715" s="1"/>
  <c r="M2109"/>
  <c r="M2108" s="1"/>
  <c r="M2465"/>
  <c r="M2566"/>
  <c r="M2894"/>
  <c r="M3232"/>
  <c r="M3288"/>
  <c r="M3287" s="1"/>
  <c r="M3684"/>
  <c r="M3683" s="1"/>
  <c r="M4142"/>
  <c r="M2302"/>
  <c r="M2780"/>
  <c r="M3150"/>
  <c r="M3543"/>
  <c r="M3841"/>
  <c r="M3877"/>
  <c r="M3985"/>
  <c r="M2266"/>
  <c r="M2410"/>
  <c r="I13" i="4"/>
  <c r="I12" s="1"/>
  <c r="M276" i="5"/>
  <c r="M361"/>
  <c r="M3589"/>
  <c r="M4333"/>
  <c r="M4536"/>
  <c r="J2017"/>
  <c r="M796"/>
  <c r="M1206"/>
  <c r="I29" i="4"/>
  <c r="J5143" i="5"/>
  <c r="J5186"/>
  <c r="J5256"/>
  <c r="J5512"/>
  <c r="M338"/>
  <c r="M1994"/>
  <c r="M2387"/>
  <c r="M2959"/>
  <c r="M3962"/>
  <c r="J711"/>
  <c r="J819"/>
  <c r="J1873"/>
  <c r="J1909"/>
  <c r="J1994"/>
  <c r="J2364"/>
  <c r="M1183"/>
  <c r="M1577"/>
  <c r="M2757"/>
  <c r="M3173"/>
  <c r="M3196"/>
  <c r="M3481"/>
  <c r="M3566"/>
  <c r="M3939"/>
  <c r="M4271"/>
  <c r="M4356"/>
  <c r="M4727"/>
  <c r="M891"/>
  <c r="M992"/>
  <c r="M1285"/>
  <c r="M1435"/>
  <c r="M1386" s="1"/>
  <c r="M2072"/>
  <c r="M2502"/>
  <c r="M2501" s="1"/>
  <c r="M3352"/>
  <c r="M3647"/>
  <c r="M3748"/>
  <c r="M4022"/>
  <c r="M4007" s="1"/>
  <c r="M4078"/>
  <c r="M4077" s="1"/>
  <c r="M146"/>
  <c r="M10" s="1"/>
  <c r="M9" s="1"/>
  <c r="M2173"/>
  <c r="M412"/>
  <c r="M1834"/>
  <c r="M1829" s="1"/>
  <c r="M1780" s="1"/>
  <c r="M4472"/>
  <c r="M4471" s="1"/>
  <c r="J11"/>
  <c r="J81"/>
  <c r="J240"/>
  <c r="J276"/>
  <c r="J384"/>
  <c r="J2803"/>
  <c r="J3052"/>
  <c r="M3283"/>
  <c r="J5450"/>
  <c r="J3589"/>
  <c r="J1121"/>
  <c r="J1206"/>
  <c r="J1479"/>
  <c r="J2266"/>
  <c r="J2659"/>
  <c r="J2695"/>
  <c r="J2780"/>
  <c r="J2959"/>
  <c r="J3445"/>
  <c r="J3481"/>
  <c r="J3566"/>
  <c r="J4235"/>
  <c r="J4271"/>
  <c r="J4356"/>
  <c r="J4629"/>
  <c r="J4665"/>
  <c r="J4750"/>
  <c r="J4794"/>
  <c r="J5414"/>
  <c r="J5535"/>
  <c r="J5558"/>
  <c r="J3150"/>
  <c r="J5321"/>
  <c r="J1085"/>
  <c r="J1321"/>
  <c r="J5022"/>
  <c r="J1515"/>
  <c r="J2302"/>
  <c r="J361"/>
  <c r="J4864"/>
  <c r="J2410"/>
  <c r="J3543"/>
  <c r="J4379"/>
  <c r="J4536"/>
  <c r="J796"/>
  <c r="J1229"/>
  <c r="J3088"/>
  <c r="J2387"/>
  <c r="J3173"/>
  <c r="J3196"/>
  <c r="J3939"/>
  <c r="J4727"/>
  <c r="J5120"/>
  <c r="J338"/>
  <c r="J1183"/>
  <c r="J1600"/>
  <c r="J1624"/>
  <c r="J1971"/>
  <c r="J2757"/>
  <c r="J4333"/>
  <c r="D123" i="7"/>
  <c r="C123"/>
  <c r="D117"/>
  <c r="C117"/>
  <c r="C110"/>
  <c r="C103"/>
  <c r="L92"/>
  <c r="L91"/>
  <c r="L90"/>
  <c r="L88"/>
  <c r="L86"/>
  <c r="L85"/>
  <c r="L84"/>
  <c r="L83"/>
  <c r="L82"/>
  <c r="L81"/>
  <c r="L80"/>
  <c r="L79"/>
  <c r="L78"/>
  <c r="L76"/>
  <c r="L74"/>
  <c r="L73"/>
  <c r="L72"/>
  <c r="L71"/>
  <c r="L70"/>
  <c r="L69"/>
  <c r="L68"/>
  <c r="L67"/>
  <c r="L66"/>
  <c r="L65"/>
  <c r="L60"/>
  <c r="L61"/>
  <c r="L62"/>
  <c r="J75"/>
  <c r="J89"/>
  <c r="K92" s="1"/>
  <c r="J77"/>
  <c r="L77" s="1"/>
  <c r="I5"/>
  <c r="B3"/>
  <c r="B5"/>
  <c r="B4"/>
  <c r="S710" i="5" l="1"/>
  <c r="S709" s="1"/>
  <c r="S672" s="1"/>
  <c r="S404" s="1"/>
  <c r="P709"/>
  <c r="P672" s="1"/>
  <c r="P404" s="1"/>
  <c r="O60" i="4"/>
  <c r="O42" s="1"/>
  <c r="O41" s="1"/>
  <c r="O9" s="1"/>
  <c r="L12"/>
  <c r="L9" s="1"/>
  <c r="C78" s="1"/>
  <c r="I42"/>
  <c r="I41" s="1"/>
  <c r="I9" s="1"/>
  <c r="J672" i="5"/>
  <c r="J562"/>
  <c r="J1780"/>
  <c r="J4007"/>
  <c r="J3683"/>
  <c r="J3352"/>
  <c r="J2894"/>
  <c r="J2173"/>
  <c r="J1386"/>
  <c r="J992"/>
  <c r="J1715"/>
  <c r="J2566"/>
  <c r="J927"/>
  <c r="J3748"/>
  <c r="J2431"/>
  <c r="J477"/>
  <c r="M4793"/>
  <c r="J4142"/>
  <c r="J4006" s="1"/>
  <c r="J3613"/>
  <c r="J3287"/>
  <c r="J2824"/>
  <c r="J2823" s="1"/>
  <c r="J2108"/>
  <c r="J2038"/>
  <c r="J5185"/>
  <c r="M4006"/>
  <c r="J4793"/>
  <c r="D129" i="7"/>
  <c r="C129"/>
  <c r="K87"/>
  <c r="L87" s="1"/>
  <c r="L75"/>
  <c r="L89"/>
  <c r="R60" i="4" l="1"/>
  <c r="R42" s="1"/>
  <c r="R41" s="1"/>
  <c r="J2430" i="5"/>
  <c r="J2037"/>
  <c r="J3612"/>
  <c r="K93" i="7"/>
  <c r="L93" s="1"/>
  <c r="R9" i="4" l="1"/>
  <c r="U41"/>
  <c r="U9" s="1"/>
  <c r="C2" i="7"/>
  <c r="J2" l="1"/>
  <c r="K57" l="1"/>
  <c r="L57" s="1"/>
  <c r="D57"/>
  <c r="E57" s="1"/>
  <c r="G409" i="5"/>
  <c r="J409" s="1"/>
  <c r="G862"/>
  <c r="J862" s="1"/>
  <c r="G1256"/>
  <c r="J1256" s="1"/>
  <c r="G3222"/>
  <c r="J3222" s="1"/>
  <c r="B32" i="6"/>
  <c r="B31"/>
  <c r="B30"/>
  <c r="B29"/>
  <c r="B28"/>
  <c r="B27"/>
  <c r="B26"/>
  <c r="B25"/>
  <c r="B24"/>
  <c r="B23"/>
  <c r="B22"/>
  <c r="B21"/>
  <c r="B19"/>
  <c r="B18"/>
  <c r="B17"/>
  <c r="B16"/>
  <c r="B15"/>
  <c r="B14"/>
  <c r="B13"/>
  <c r="B12"/>
  <c r="B11"/>
  <c r="B10"/>
  <c r="B9"/>
  <c r="B8"/>
  <c r="B7"/>
  <c r="B6"/>
  <c r="B4"/>
  <c r="B3"/>
  <c r="B2"/>
  <c r="B1"/>
  <c r="J1252" i="5" l="1"/>
  <c r="J1251" s="1"/>
  <c r="J1250" s="1"/>
  <c r="M406"/>
  <c r="M405" s="1"/>
  <c r="M404" s="1"/>
  <c r="J406"/>
  <c r="J405" s="1"/>
  <c r="J404" s="1"/>
  <c r="M3222"/>
  <c r="J3218"/>
  <c r="J3217" s="1"/>
  <c r="J3216" s="1"/>
  <c r="J858"/>
  <c r="J857" s="1"/>
  <c r="J856" s="1"/>
  <c r="K58" i="7"/>
  <c r="L58" s="1"/>
  <c r="D58"/>
  <c r="E58" s="1"/>
  <c r="F2620" i="5"/>
  <c r="G4406"/>
  <c r="J4406" s="1"/>
  <c r="P3222" l="1"/>
  <c r="M3218"/>
  <c r="M3217" s="1"/>
  <c r="M3216" s="1"/>
  <c r="M855" s="1"/>
  <c r="M8" s="1"/>
  <c r="J4402"/>
  <c r="J4401" s="1"/>
  <c r="J4400" s="1"/>
  <c r="K63" i="7"/>
  <c r="L63" s="1"/>
  <c r="G1650" i="5"/>
  <c r="S3222" l="1"/>
  <c r="S3218" s="1"/>
  <c r="S3217" s="1"/>
  <c r="S3216" s="1"/>
  <c r="S855" s="1"/>
  <c r="S8" s="1"/>
  <c r="P3218"/>
  <c r="P3217" s="1"/>
  <c r="P3216" s="1"/>
  <c r="P855" s="1"/>
  <c r="P8" s="1"/>
  <c r="B5" i="6"/>
  <c r="J1650" i="5"/>
  <c r="F1439"/>
  <c r="E1439"/>
  <c r="F1290"/>
  <c r="E1290"/>
  <c r="E73" i="4"/>
  <c r="D73"/>
  <c r="E72"/>
  <c r="D72"/>
  <c r="E71"/>
  <c r="D71"/>
  <c r="E70"/>
  <c r="D70"/>
  <c r="E50"/>
  <c r="D50"/>
  <c r="E49"/>
  <c r="D49"/>
  <c r="E48"/>
  <c r="D48"/>
  <c r="E47"/>
  <c r="D47"/>
  <c r="E58"/>
  <c r="D58"/>
  <c r="E57"/>
  <c r="D57"/>
  <c r="E56"/>
  <c r="D56"/>
  <c r="E55"/>
  <c r="D55"/>
  <c r="E44"/>
  <c r="D44"/>
  <c r="E37"/>
  <c r="D37"/>
  <c r="E35"/>
  <c r="D35"/>
  <c r="E33"/>
  <c r="D33"/>
  <c r="E31"/>
  <c r="D31"/>
  <c r="E23"/>
  <c r="D23"/>
  <c r="E22"/>
  <c r="D22"/>
  <c r="E21"/>
  <c r="D21"/>
  <c r="E20"/>
  <c r="D20"/>
  <c r="E19"/>
  <c r="D19"/>
  <c r="E17"/>
  <c r="D17"/>
  <c r="E16"/>
  <c r="D16"/>
  <c r="D15"/>
  <c r="E15"/>
  <c r="F5046" i="5"/>
  <c r="E5046"/>
  <c r="F4516"/>
  <c r="E4516"/>
  <c r="F4485"/>
  <c r="E4485"/>
  <c r="F4478"/>
  <c r="E4478"/>
  <c r="F4468"/>
  <c r="E4468"/>
  <c r="F4441"/>
  <c r="E4441"/>
  <c r="F4421"/>
  <c r="E4421"/>
  <c r="F4419"/>
  <c r="E4419"/>
  <c r="F4406"/>
  <c r="E4406"/>
  <c r="F4230"/>
  <c r="E4230"/>
  <c r="F4196"/>
  <c r="E4196"/>
  <c r="F4147"/>
  <c r="E4147"/>
  <c r="F4122"/>
  <c r="E4122"/>
  <c r="F4080"/>
  <c r="E4080"/>
  <c r="F4079"/>
  <c r="E4079"/>
  <c r="F4074"/>
  <c r="E4074"/>
  <c r="F4047"/>
  <c r="E4047"/>
  <c r="F4027"/>
  <c r="E4027"/>
  <c r="F4025"/>
  <c r="E4025"/>
  <c r="F4012"/>
  <c r="E4012"/>
  <c r="F3836"/>
  <c r="E3836"/>
  <c r="F3802"/>
  <c r="E3802"/>
  <c r="F3753"/>
  <c r="E3753"/>
  <c r="F3728"/>
  <c r="E3728"/>
  <c r="F3686"/>
  <c r="E3686"/>
  <c r="F3685"/>
  <c r="E3685"/>
  <c r="F3680"/>
  <c r="E3680"/>
  <c r="F3653"/>
  <c r="E3653"/>
  <c r="F3652"/>
  <c r="E3652"/>
  <c r="F3633"/>
  <c r="E3633"/>
  <c r="F3631"/>
  <c r="E3631"/>
  <c r="F3618"/>
  <c r="E3618"/>
  <c r="F3440"/>
  <c r="E3440"/>
  <c r="F3406"/>
  <c r="E3406"/>
  <c r="F3357"/>
  <c r="E3357"/>
  <c r="F3332"/>
  <c r="E3332"/>
  <c r="F3290"/>
  <c r="E3290"/>
  <c r="F3289"/>
  <c r="E3289"/>
  <c r="F3284"/>
  <c r="E3284"/>
  <c r="F3257"/>
  <c r="E3257"/>
  <c r="F3237"/>
  <c r="E3237"/>
  <c r="F3235"/>
  <c r="E3235"/>
  <c r="F3222"/>
  <c r="E3222"/>
  <c r="F2939"/>
  <c r="E2939"/>
  <c r="F2897"/>
  <c r="E2897"/>
  <c r="F2849"/>
  <c r="E2849"/>
  <c r="F2844"/>
  <c r="E2844"/>
  <c r="F2829"/>
  <c r="E2829"/>
  <c r="F2654"/>
  <c r="E2654"/>
  <c r="E2620"/>
  <c r="F2571"/>
  <c r="E2571"/>
  <c r="F2546"/>
  <c r="E2546"/>
  <c r="F2504"/>
  <c r="E2504"/>
  <c r="F2503"/>
  <c r="E2503"/>
  <c r="F2498"/>
  <c r="E2498"/>
  <c r="F2471"/>
  <c r="E2471"/>
  <c r="F2470"/>
  <c r="E2470"/>
  <c r="F2451"/>
  <c r="E2451"/>
  <c r="F2449"/>
  <c r="E2449"/>
  <c r="F2436"/>
  <c r="E2436"/>
  <c r="F2261"/>
  <c r="E2261"/>
  <c r="F2227"/>
  <c r="E2227"/>
  <c r="F2153"/>
  <c r="E2153"/>
  <c r="F2111"/>
  <c r="E2111"/>
  <c r="F2110"/>
  <c r="E2110"/>
  <c r="F2105"/>
  <c r="E2105"/>
  <c r="F2078"/>
  <c r="E2078"/>
  <c r="F2077"/>
  <c r="E2077"/>
  <c r="F2058"/>
  <c r="E2058"/>
  <c r="F2056"/>
  <c r="E2056"/>
  <c r="F2043"/>
  <c r="E2043"/>
  <c r="F1868"/>
  <c r="E1868"/>
  <c r="F1834"/>
  <c r="E1834"/>
  <c r="F1785"/>
  <c r="E1785"/>
  <c r="F1760"/>
  <c r="E1760"/>
  <c r="F1718"/>
  <c r="E1718"/>
  <c r="F1717"/>
  <c r="E1717"/>
  <c r="F1712"/>
  <c r="E1712"/>
  <c r="F1685"/>
  <c r="E1685"/>
  <c r="F1665"/>
  <c r="E1665"/>
  <c r="F1663"/>
  <c r="E1663"/>
  <c r="F1650"/>
  <c r="E1650"/>
  <c r="F1474"/>
  <c r="E1474"/>
  <c r="F1440"/>
  <c r="E1440"/>
  <c r="F1391"/>
  <c r="E1391"/>
  <c r="F1366"/>
  <c r="E1366"/>
  <c r="F1361"/>
  <c r="E1361"/>
  <c r="F1324"/>
  <c r="E1324"/>
  <c r="F1323"/>
  <c r="E1323"/>
  <c r="F1318"/>
  <c r="E1318"/>
  <c r="F1291"/>
  <c r="E1291"/>
  <c r="F1271"/>
  <c r="E1271"/>
  <c r="F1269"/>
  <c r="E1269"/>
  <c r="F1256"/>
  <c r="E1256"/>
  <c r="F1111"/>
  <c r="E1111"/>
  <c r="F1080"/>
  <c r="E1080"/>
  <c r="F1046"/>
  <c r="E1046"/>
  <c r="F997"/>
  <c r="E997"/>
  <c r="F972"/>
  <c r="E972"/>
  <c r="F930"/>
  <c r="E930"/>
  <c r="F929"/>
  <c r="E929"/>
  <c r="F924"/>
  <c r="E924"/>
  <c r="F897"/>
  <c r="E897"/>
  <c r="F896"/>
  <c r="E896"/>
  <c r="F877"/>
  <c r="E877"/>
  <c r="F875"/>
  <c r="E875"/>
  <c r="F862"/>
  <c r="E862"/>
  <c r="F861"/>
  <c r="E861"/>
  <c r="F694"/>
  <c r="E694"/>
  <c r="F661"/>
  <c r="E661"/>
  <c r="F655"/>
  <c r="E655"/>
  <c r="F622"/>
  <c r="E622"/>
  <c r="F619"/>
  <c r="E619"/>
  <c r="F617"/>
  <c r="E617"/>
  <c r="F613"/>
  <c r="E613"/>
  <c r="F586"/>
  <c r="E586"/>
  <c r="F569"/>
  <c r="E569"/>
  <c r="F568"/>
  <c r="E568"/>
  <c r="F567"/>
  <c r="E567"/>
  <c r="F539"/>
  <c r="E539"/>
  <c r="F536"/>
  <c r="E536"/>
  <c r="F485"/>
  <c r="E485"/>
  <c r="F480"/>
  <c r="E480"/>
  <c r="F479"/>
  <c r="E479"/>
  <c r="F473"/>
  <c r="E473"/>
  <c r="F461"/>
  <c r="E461"/>
  <c r="F454"/>
  <c r="E454"/>
  <c r="F446"/>
  <c r="E446"/>
  <c r="F445"/>
  <c r="E445"/>
  <c r="F426"/>
  <c r="E426"/>
  <c r="F424"/>
  <c r="E424"/>
  <c r="F417"/>
  <c r="E417"/>
  <c r="F414"/>
  <c r="E414"/>
  <c r="F410"/>
  <c r="E410"/>
  <c r="F409"/>
  <c r="E409"/>
  <c r="F229"/>
  <c r="E229"/>
  <c r="F212"/>
  <c r="E212"/>
  <c r="F60" i="4"/>
  <c r="F51"/>
  <c r="F46"/>
  <c r="F45" s="1"/>
  <c r="F43"/>
  <c r="F36"/>
  <c r="F34"/>
  <c r="F32"/>
  <c r="F30"/>
  <c r="F18"/>
  <c r="F14"/>
  <c r="E208" i="5"/>
  <c r="G5575"/>
  <c r="G5573"/>
  <c r="G5571"/>
  <c r="G5569"/>
  <c r="G5567"/>
  <c r="G5563"/>
  <c r="G5559"/>
  <c r="G5554"/>
  <c r="G5553" s="1"/>
  <c r="G5550"/>
  <c r="G5547" s="1"/>
  <c r="G5544"/>
  <c r="G5541"/>
  <c r="G5539"/>
  <c r="G5536"/>
  <c r="G5531"/>
  <c r="G5522"/>
  <c r="G5513"/>
  <c r="G5502"/>
  <c r="G5496"/>
  <c r="G5486"/>
  <c r="G5477"/>
  <c r="G5475"/>
  <c r="G5468"/>
  <c r="G5465"/>
  <c r="G5460"/>
  <c r="G5451"/>
  <c r="G5447"/>
  <c r="G5444"/>
  <c r="G5435"/>
  <c r="G5427"/>
  <c r="G5424"/>
  <c r="G5415"/>
  <c r="G5408"/>
  <c r="G5402"/>
  <c r="G5389"/>
  <c r="G5381"/>
  <c r="G5370"/>
  <c r="G5356"/>
  <c r="G5345"/>
  <c r="G5334"/>
  <c r="G5322"/>
  <c r="G5311"/>
  <c r="G5308"/>
  <c r="G5303"/>
  <c r="G5300"/>
  <c r="G5292"/>
  <c r="G5281"/>
  <c r="G5275"/>
  <c r="G5257"/>
  <c r="G5252"/>
  <c r="G5247"/>
  <c r="G5243"/>
  <c r="G5230"/>
  <c r="G5220"/>
  <c r="G5201"/>
  <c r="G5193"/>
  <c r="G5187"/>
  <c r="G5183"/>
  <c r="G5181"/>
  <c r="G5179"/>
  <c r="G5177"/>
  <c r="G5175"/>
  <c r="G5171"/>
  <c r="G5167"/>
  <c r="G5162"/>
  <c r="G5161" s="1"/>
  <c r="G5158"/>
  <c r="G5155" s="1"/>
  <c r="G5152"/>
  <c r="G5149"/>
  <c r="G5147"/>
  <c r="G5144"/>
  <c r="G5139"/>
  <c r="G5130"/>
  <c r="G5121"/>
  <c r="G5110"/>
  <c r="G5104"/>
  <c r="G5094"/>
  <c r="G5085"/>
  <c r="G5083"/>
  <c r="G5076"/>
  <c r="G5073"/>
  <c r="G5068"/>
  <c r="G5059"/>
  <c r="G5055"/>
  <c r="G5052"/>
  <c r="G5043"/>
  <c r="G5035"/>
  <c r="G5032"/>
  <c r="G5023"/>
  <c r="G5016"/>
  <c r="G5010"/>
  <c r="G4997"/>
  <c r="G4989"/>
  <c r="G4978"/>
  <c r="G4964"/>
  <c r="G4953"/>
  <c r="G4942"/>
  <c r="G4930"/>
  <c r="G4919"/>
  <c r="G4916"/>
  <c r="G4911"/>
  <c r="G4908"/>
  <c r="G4900"/>
  <c r="G4889"/>
  <c r="G4883"/>
  <c r="G4865"/>
  <c r="G4860"/>
  <c r="G4855"/>
  <c r="G4851"/>
  <c r="G4838"/>
  <c r="G4828"/>
  <c r="G4809"/>
  <c r="G4801"/>
  <c r="G4795"/>
  <c r="G4790"/>
  <c r="G4788"/>
  <c r="G4786"/>
  <c r="G4784"/>
  <c r="G4782"/>
  <c r="G4778"/>
  <c r="G4774"/>
  <c r="G4769"/>
  <c r="G4768" s="1"/>
  <c r="G4765"/>
  <c r="G4762" s="1"/>
  <c r="G4759"/>
  <c r="G4756"/>
  <c r="G4754"/>
  <c r="G4751"/>
  <c r="G4746"/>
  <c r="G4737"/>
  <c r="G4728"/>
  <c r="G4717"/>
  <c r="G4711"/>
  <c r="G4701"/>
  <c r="G4692"/>
  <c r="G4690"/>
  <c r="G4683"/>
  <c r="G4680"/>
  <c r="G4675"/>
  <c r="G4666"/>
  <c r="G4662"/>
  <c r="G4659"/>
  <c r="G4650"/>
  <c r="G4642"/>
  <c r="G4639"/>
  <c r="G4630"/>
  <c r="G4623"/>
  <c r="G4617"/>
  <c r="G4604"/>
  <c r="G4596"/>
  <c r="G4585"/>
  <c r="G4571"/>
  <c r="G4560"/>
  <c r="G4549"/>
  <c r="G4537"/>
  <c r="G4526"/>
  <c r="G4523"/>
  <c r="G4518"/>
  <c r="G4515"/>
  <c r="G4507"/>
  <c r="G4496"/>
  <c r="G4490"/>
  <c r="G4484"/>
  <c r="G4472"/>
  <c r="G4467"/>
  <c r="G4462"/>
  <c r="G4458"/>
  <c r="G4445"/>
  <c r="G4435"/>
  <c r="G4416"/>
  <c r="G4408"/>
  <c r="G4402"/>
  <c r="G4396"/>
  <c r="G4394"/>
  <c r="G4392"/>
  <c r="G4390"/>
  <c r="G4388"/>
  <c r="G4384"/>
  <c r="G4380"/>
  <c r="G4375"/>
  <c r="G4374" s="1"/>
  <c r="G4371"/>
  <c r="G4368" s="1"/>
  <c r="G4365"/>
  <c r="G4362"/>
  <c r="G4360"/>
  <c r="G4357"/>
  <c r="G4352"/>
  <c r="G4343"/>
  <c r="G4334"/>
  <c r="G4323"/>
  <c r="G4317"/>
  <c r="G4307"/>
  <c r="G4298"/>
  <c r="G4296"/>
  <c r="G4289"/>
  <c r="G4286"/>
  <c r="G4281"/>
  <c r="G4272"/>
  <c r="G4268"/>
  <c r="G4265"/>
  <c r="G4256"/>
  <c r="G4248"/>
  <c r="G4245"/>
  <c r="G4236"/>
  <c r="G4229"/>
  <c r="G4223"/>
  <c r="G4210"/>
  <c r="G4202"/>
  <c r="G4191"/>
  <c r="G4177"/>
  <c r="G4166"/>
  <c r="G4155"/>
  <c r="G4143"/>
  <c r="G4132"/>
  <c r="G4129"/>
  <c r="G4124"/>
  <c r="G4121"/>
  <c r="G4113"/>
  <c r="G4102"/>
  <c r="G4096"/>
  <c r="G4078"/>
  <c r="G4073"/>
  <c r="G4068"/>
  <c r="G4064"/>
  <c r="G4051"/>
  <c r="G4041"/>
  <c r="G4022"/>
  <c r="G4014"/>
  <c r="G4008"/>
  <c r="G4002"/>
  <c r="G4000"/>
  <c r="G3998"/>
  <c r="G3996"/>
  <c r="G3994"/>
  <c r="G3990"/>
  <c r="G3986"/>
  <c r="G3981"/>
  <c r="G3980" s="1"/>
  <c r="G3977"/>
  <c r="G3974" s="1"/>
  <c r="G3971"/>
  <c r="G3968"/>
  <c r="G3966"/>
  <c r="G3963"/>
  <c r="G3958"/>
  <c r="G3949"/>
  <c r="G3940"/>
  <c r="G3929"/>
  <c r="G3923"/>
  <c r="G3913"/>
  <c r="G3904"/>
  <c r="G3902"/>
  <c r="G3895"/>
  <c r="G3892"/>
  <c r="G3887"/>
  <c r="G3878"/>
  <c r="G3874"/>
  <c r="G3871"/>
  <c r="G3862"/>
  <c r="G3854"/>
  <c r="G3851"/>
  <c r="G3842"/>
  <c r="G3835"/>
  <c r="G3829"/>
  <c r="G3816"/>
  <c r="G3808"/>
  <c r="G3797"/>
  <c r="G3783"/>
  <c r="G3772"/>
  <c r="G3761"/>
  <c r="G3749"/>
  <c r="G3738"/>
  <c r="G3735"/>
  <c r="G3730"/>
  <c r="G3727"/>
  <c r="G3719"/>
  <c r="G3708"/>
  <c r="G3702"/>
  <c r="G3684"/>
  <c r="G3679"/>
  <c r="G3674"/>
  <c r="G3670"/>
  <c r="G3657"/>
  <c r="G3647"/>
  <c r="G3628"/>
  <c r="G3620"/>
  <c r="G3614"/>
  <c r="G3606"/>
  <c r="G3604"/>
  <c r="G3602"/>
  <c r="G3600"/>
  <c r="G3598"/>
  <c r="G3594"/>
  <c r="G3590"/>
  <c r="G3585"/>
  <c r="G3584" s="1"/>
  <c r="G3581"/>
  <c r="G3578" s="1"/>
  <c r="G3575"/>
  <c r="G3572"/>
  <c r="G3570"/>
  <c r="G3567"/>
  <c r="G3562"/>
  <c r="G3553"/>
  <c r="G3544"/>
  <c r="G3533"/>
  <c r="G3527"/>
  <c r="G3517"/>
  <c r="G3508"/>
  <c r="G3506"/>
  <c r="G3499"/>
  <c r="G3496"/>
  <c r="G3491"/>
  <c r="G3482"/>
  <c r="G3478"/>
  <c r="G3475"/>
  <c r="G3466"/>
  <c r="G3458"/>
  <c r="G3455"/>
  <c r="G3446"/>
  <c r="G3439"/>
  <c r="G3433"/>
  <c r="G3420"/>
  <c r="G3412"/>
  <c r="G3401"/>
  <c r="G3387"/>
  <c r="G3376"/>
  <c r="G3365"/>
  <c r="G3353"/>
  <c r="G3342"/>
  <c r="G3339"/>
  <c r="G3334"/>
  <c r="G3331"/>
  <c r="G3323"/>
  <c r="G3312"/>
  <c r="G3306"/>
  <c r="G3288"/>
  <c r="G3283"/>
  <c r="G3278"/>
  <c r="G3274"/>
  <c r="G3261"/>
  <c r="G3251"/>
  <c r="G3232"/>
  <c r="G3224"/>
  <c r="G3218"/>
  <c r="G3213"/>
  <c r="G3211"/>
  <c r="G3209"/>
  <c r="G3207"/>
  <c r="G3205"/>
  <c r="G3201"/>
  <c r="G3197"/>
  <c r="G3192"/>
  <c r="G3191" s="1"/>
  <c r="G3188"/>
  <c r="G3185" s="1"/>
  <c r="G3182"/>
  <c r="G3179"/>
  <c r="G3177"/>
  <c r="G3174"/>
  <c r="G3169"/>
  <c r="G3160"/>
  <c r="G3151"/>
  <c r="G3140"/>
  <c r="G3134"/>
  <c r="G3124"/>
  <c r="G3115"/>
  <c r="G3113"/>
  <c r="G3106"/>
  <c r="G3103"/>
  <c r="G3098"/>
  <c r="G3089"/>
  <c r="G3085"/>
  <c r="G3082"/>
  <c r="G3073"/>
  <c r="G3065"/>
  <c r="G3062"/>
  <c r="G3053"/>
  <c r="G3046"/>
  <c r="G3040"/>
  <c r="G3027"/>
  <c r="G3019"/>
  <c r="G3008"/>
  <c r="G2994"/>
  <c r="G2983"/>
  <c r="G2972"/>
  <c r="G2960"/>
  <c r="G2949"/>
  <c r="G2946"/>
  <c r="G2941"/>
  <c r="G2938"/>
  <c r="G2930"/>
  <c r="G2919"/>
  <c r="G2913"/>
  <c r="G2895"/>
  <c r="G2890"/>
  <c r="G2885"/>
  <c r="G2881"/>
  <c r="G2868"/>
  <c r="G2858"/>
  <c r="G2839"/>
  <c r="G2831"/>
  <c r="G2825"/>
  <c r="G2820"/>
  <c r="G2818"/>
  <c r="G2816"/>
  <c r="G2814"/>
  <c r="G2812"/>
  <c r="G2808"/>
  <c r="G2804"/>
  <c r="G2799"/>
  <c r="G2798" s="1"/>
  <c r="G2795"/>
  <c r="G2792" s="1"/>
  <c r="G2789"/>
  <c r="G2786"/>
  <c r="G2784"/>
  <c r="G2781"/>
  <c r="G2776"/>
  <c r="G2767"/>
  <c r="G2758"/>
  <c r="G2747"/>
  <c r="G2741"/>
  <c r="G2731"/>
  <c r="G2722"/>
  <c r="G2720"/>
  <c r="G2713"/>
  <c r="G2710"/>
  <c r="G2705"/>
  <c r="G2696"/>
  <c r="G2692"/>
  <c r="G2689"/>
  <c r="G2680"/>
  <c r="G2672"/>
  <c r="G2669"/>
  <c r="G2660"/>
  <c r="G2653"/>
  <c r="G2647"/>
  <c r="G2634"/>
  <c r="G2626"/>
  <c r="G2615"/>
  <c r="G2601"/>
  <c r="G2590"/>
  <c r="G2579"/>
  <c r="G2567"/>
  <c r="G2556"/>
  <c r="G2553"/>
  <c r="G2548"/>
  <c r="G2545"/>
  <c r="G2537"/>
  <c r="G2526"/>
  <c r="G2520"/>
  <c r="G2502"/>
  <c r="G2497"/>
  <c r="G2492"/>
  <c r="G2488"/>
  <c r="G2475"/>
  <c r="G2465"/>
  <c r="G2446"/>
  <c r="G2438"/>
  <c r="G2432"/>
  <c r="G2427"/>
  <c r="G2425"/>
  <c r="G2423"/>
  <c r="G2421"/>
  <c r="G2419"/>
  <c r="G2415"/>
  <c r="G2411"/>
  <c r="G2406"/>
  <c r="G2405" s="1"/>
  <c r="G2402"/>
  <c r="G2399" s="1"/>
  <c r="G2396"/>
  <c r="G2393"/>
  <c r="G2391"/>
  <c r="G2388"/>
  <c r="G2383"/>
  <c r="G2374"/>
  <c r="G2365"/>
  <c r="G2354"/>
  <c r="G2348"/>
  <c r="G2338"/>
  <c r="G2329"/>
  <c r="G2327"/>
  <c r="G2320"/>
  <c r="G2317"/>
  <c r="G2312"/>
  <c r="G2303"/>
  <c r="G2299"/>
  <c r="G2296"/>
  <c r="G2287"/>
  <c r="G2279"/>
  <c r="G2276"/>
  <c r="G2267"/>
  <c r="G2260"/>
  <c r="G2254"/>
  <c r="G2241"/>
  <c r="G2233"/>
  <c r="G2222"/>
  <c r="G2208"/>
  <c r="G2197"/>
  <c r="G2186"/>
  <c r="G2174"/>
  <c r="G2163"/>
  <c r="G2160"/>
  <c r="G2155"/>
  <c r="G2152"/>
  <c r="G2144"/>
  <c r="G2133"/>
  <c r="G2127"/>
  <c r="G2109"/>
  <c r="G2104"/>
  <c r="G2099"/>
  <c r="G2095"/>
  <c r="G2082"/>
  <c r="G2072"/>
  <c r="G2053"/>
  <c r="G2045"/>
  <c r="G2039"/>
  <c r="G2034"/>
  <c r="G2032"/>
  <c r="G2030"/>
  <c r="G2028"/>
  <c r="G2026"/>
  <c r="G2022"/>
  <c r="G2018"/>
  <c r="G2013"/>
  <c r="G2012" s="1"/>
  <c r="G2009"/>
  <c r="G2006" s="1"/>
  <c r="G2003"/>
  <c r="G2000"/>
  <c r="G1998"/>
  <c r="G1995"/>
  <c r="G1990"/>
  <c r="G1981"/>
  <c r="G1972"/>
  <c r="G1961"/>
  <c r="G1955"/>
  <c r="G1945"/>
  <c r="G1936"/>
  <c r="G1934"/>
  <c r="G1927"/>
  <c r="G1924"/>
  <c r="G1919"/>
  <c r="G1910"/>
  <c r="G1906"/>
  <c r="G1903"/>
  <c r="G1894"/>
  <c r="G1886"/>
  <c r="G1883"/>
  <c r="G1874"/>
  <c r="G1867"/>
  <c r="G1861"/>
  <c r="G1848"/>
  <c r="G1840"/>
  <c r="G1829"/>
  <c r="G1815"/>
  <c r="G1804"/>
  <c r="G1793"/>
  <c r="G1781"/>
  <c r="G1770"/>
  <c r="G1767"/>
  <c r="G1762"/>
  <c r="G1759"/>
  <c r="G1751"/>
  <c r="G1740"/>
  <c r="G1734"/>
  <c r="G1716"/>
  <c r="G1711"/>
  <c r="G1706"/>
  <c r="G1702"/>
  <c r="G1689"/>
  <c r="G1679"/>
  <c r="G1660"/>
  <c r="G1652"/>
  <c r="G1646"/>
  <c r="G1641"/>
  <c r="G1639"/>
  <c r="G1637"/>
  <c r="G1635"/>
  <c r="G1633"/>
  <c r="G1629"/>
  <c r="G1625"/>
  <c r="G1619"/>
  <c r="G1618" s="1"/>
  <c r="G1615"/>
  <c r="G1612" s="1"/>
  <c r="G1609"/>
  <c r="G1606"/>
  <c r="G1604"/>
  <c r="G1601"/>
  <c r="G1596"/>
  <c r="G1587"/>
  <c r="G1578"/>
  <c r="G1567"/>
  <c r="G1561"/>
  <c r="G1551"/>
  <c r="G1542"/>
  <c r="G1540"/>
  <c r="G1533"/>
  <c r="G1530"/>
  <c r="G1525"/>
  <c r="G1516"/>
  <c r="G1512"/>
  <c r="G1509"/>
  <c r="G1500"/>
  <c r="G1492"/>
  <c r="G1489"/>
  <c r="G1480"/>
  <c r="G1473"/>
  <c r="G1467"/>
  <c r="G1454"/>
  <c r="G1446"/>
  <c r="G1435"/>
  <c r="G1421"/>
  <c r="G1410"/>
  <c r="G1399"/>
  <c r="G1387"/>
  <c r="G1376"/>
  <c r="G1373"/>
  <c r="G1368"/>
  <c r="G1365"/>
  <c r="G1357"/>
  <c r="G1346"/>
  <c r="G1340"/>
  <c r="G1322"/>
  <c r="G1317"/>
  <c r="G1312"/>
  <c r="G1308"/>
  <c r="G1295"/>
  <c r="G1285"/>
  <c r="G1266"/>
  <c r="G1258"/>
  <c r="G1252"/>
  <c r="G1246"/>
  <c r="G1244"/>
  <c r="G1242"/>
  <c r="G1240"/>
  <c r="G1238"/>
  <c r="G1234"/>
  <c r="G1230"/>
  <c r="G1225"/>
  <c r="G1224" s="1"/>
  <c r="G1221"/>
  <c r="G1218" s="1"/>
  <c r="G1215"/>
  <c r="G1212"/>
  <c r="G1210"/>
  <c r="G1207"/>
  <c r="G1202"/>
  <c r="G1193"/>
  <c r="G1184"/>
  <c r="G1173"/>
  <c r="G1167"/>
  <c r="G1157"/>
  <c r="G1148"/>
  <c r="G1146"/>
  <c r="G1139"/>
  <c r="G1136"/>
  <c r="G1131"/>
  <c r="G1122"/>
  <c r="G1118"/>
  <c r="G1115"/>
  <c r="G1106"/>
  <c r="G1098"/>
  <c r="G1095"/>
  <c r="G1086"/>
  <c r="G1079"/>
  <c r="G1073"/>
  <c r="G1060"/>
  <c r="G1052"/>
  <c r="G1041"/>
  <c r="G1027"/>
  <c r="G1016"/>
  <c r="G1005"/>
  <c r="G993"/>
  <c r="G982"/>
  <c r="G979"/>
  <c r="G974"/>
  <c r="G971"/>
  <c r="G963"/>
  <c r="G952"/>
  <c r="G946"/>
  <c r="G928"/>
  <c r="G923"/>
  <c r="G918"/>
  <c r="G914"/>
  <c r="G901"/>
  <c r="G891"/>
  <c r="G872"/>
  <c r="G864"/>
  <c r="G858"/>
  <c r="G837"/>
  <c r="G835"/>
  <c r="G832"/>
  <c r="G830"/>
  <c r="G828"/>
  <c r="G824"/>
  <c r="G820"/>
  <c r="G815"/>
  <c r="G814" s="1"/>
  <c r="G811"/>
  <c r="G808" s="1"/>
  <c r="G805"/>
  <c r="G802"/>
  <c r="G800"/>
  <c r="G797"/>
  <c r="G792"/>
  <c r="G783"/>
  <c r="G774"/>
  <c r="G763"/>
  <c r="G757"/>
  <c r="G747"/>
  <c r="G738"/>
  <c r="G736"/>
  <c r="G729"/>
  <c r="G726"/>
  <c r="G721"/>
  <c r="G712"/>
  <c r="G709"/>
  <c r="B33" i="6" s="1"/>
  <c r="G705" i="5"/>
  <c r="G702"/>
  <c r="G693"/>
  <c r="G685"/>
  <c r="G682"/>
  <c r="G673"/>
  <c r="G660"/>
  <c r="G654"/>
  <c r="G636"/>
  <c r="G628"/>
  <c r="G616"/>
  <c r="G602"/>
  <c r="G587"/>
  <c r="G576"/>
  <c r="G563"/>
  <c r="G546"/>
  <c r="G543"/>
  <c r="G538"/>
  <c r="G535"/>
  <c r="G514"/>
  <c r="G503"/>
  <c r="G497"/>
  <c r="G478"/>
  <c r="G472"/>
  <c r="G467"/>
  <c r="G463"/>
  <c r="G450"/>
  <c r="G440"/>
  <c r="G421"/>
  <c r="G412"/>
  <c r="G406"/>
  <c r="G401"/>
  <c r="G399"/>
  <c r="G397"/>
  <c r="G395"/>
  <c r="G393"/>
  <c r="G389"/>
  <c r="G385"/>
  <c r="G380"/>
  <c r="G379" s="1"/>
  <c r="G376"/>
  <c r="G373" s="1"/>
  <c r="G370"/>
  <c r="G367"/>
  <c r="G365"/>
  <c r="G362"/>
  <c r="G357"/>
  <c r="G348"/>
  <c r="G339"/>
  <c r="G328"/>
  <c r="G322"/>
  <c r="G312"/>
  <c r="G303"/>
  <c r="G301"/>
  <c r="G294"/>
  <c r="G291"/>
  <c r="G286"/>
  <c r="G277"/>
  <c r="G273"/>
  <c r="G270"/>
  <c r="G261"/>
  <c r="G253"/>
  <c r="G250"/>
  <c r="G241"/>
  <c r="G234"/>
  <c r="G228"/>
  <c r="G215"/>
  <c r="G206"/>
  <c r="G195"/>
  <c r="G181"/>
  <c r="G170"/>
  <c r="G159"/>
  <c r="G147"/>
  <c r="G136"/>
  <c r="G133"/>
  <c r="G128"/>
  <c r="G125"/>
  <c r="G117"/>
  <c r="G106"/>
  <c r="G100"/>
  <c r="G82"/>
  <c r="G77"/>
  <c r="G72"/>
  <c r="G68"/>
  <c r="G55"/>
  <c r="G45"/>
  <c r="G26"/>
  <c r="G18"/>
  <c r="G12"/>
  <c r="B20" i="6" l="1"/>
  <c r="J1646" i="5"/>
  <c r="J1645" s="1"/>
  <c r="J1644" s="1"/>
  <c r="J855" s="1"/>
  <c r="F29" i="4"/>
  <c r="F13"/>
  <c r="F12" s="1"/>
  <c r="F42"/>
  <c r="F41" s="1"/>
  <c r="G3352" i="5"/>
  <c r="G4007"/>
  <c r="G4471"/>
  <c r="G4629"/>
  <c r="G5558"/>
  <c r="G1229"/>
  <c r="G3445"/>
  <c r="G4379"/>
  <c r="G4536"/>
  <c r="G5186"/>
  <c r="G384"/>
  <c r="G1321"/>
  <c r="G1645"/>
  <c r="G1780"/>
  <c r="G2431"/>
  <c r="G2894"/>
  <c r="G3150"/>
  <c r="G3173"/>
  <c r="G3287"/>
  <c r="G3543"/>
  <c r="G3683"/>
  <c r="G3748"/>
  <c r="G3939"/>
  <c r="G4235"/>
  <c r="G4271"/>
  <c r="G4356"/>
  <c r="G4401"/>
  <c r="G4727"/>
  <c r="G4864"/>
  <c r="G4929"/>
  <c r="G5120"/>
  <c r="G5414"/>
  <c r="G5450"/>
  <c r="G5535"/>
  <c r="G11"/>
  <c r="G146"/>
  <c r="G276"/>
  <c r="G361"/>
  <c r="G405"/>
  <c r="G819"/>
  <c r="G1085"/>
  <c r="G1121"/>
  <c r="G1206"/>
  <c r="G1251"/>
  <c r="G1479"/>
  <c r="G2017"/>
  <c r="G2302"/>
  <c r="G2803"/>
  <c r="G477"/>
  <c r="G672"/>
  <c r="G773"/>
  <c r="G857"/>
  <c r="G927"/>
  <c r="G1577"/>
  <c r="G1600"/>
  <c r="G1873"/>
  <c r="G1909"/>
  <c r="G1994"/>
  <c r="G2038"/>
  <c r="G2173"/>
  <c r="G2364"/>
  <c r="G2695"/>
  <c r="G2780"/>
  <c r="G2824"/>
  <c r="G3052"/>
  <c r="G3589"/>
  <c r="G3877"/>
  <c r="G4142"/>
  <c r="G4773"/>
  <c r="G5058"/>
  <c r="G5321"/>
  <c r="G81"/>
  <c r="G240"/>
  <c r="G338"/>
  <c r="G562"/>
  <c r="G711"/>
  <c r="G796"/>
  <c r="G992"/>
  <c r="G1183"/>
  <c r="G1386"/>
  <c r="G1515"/>
  <c r="G1624"/>
  <c r="G1715"/>
  <c r="G1971"/>
  <c r="G2108"/>
  <c r="G2266"/>
  <c r="G2387"/>
  <c r="G2410"/>
  <c r="G2501"/>
  <c r="G2659"/>
  <c r="G2757"/>
  <c r="G2959"/>
  <c r="G3088"/>
  <c r="G3196"/>
  <c r="G3217"/>
  <c r="G3481"/>
  <c r="G3566"/>
  <c r="G3613"/>
  <c r="G3841"/>
  <c r="G3962"/>
  <c r="G3985"/>
  <c r="G4077"/>
  <c r="G4333"/>
  <c r="G4665"/>
  <c r="G4750"/>
  <c r="G4794"/>
  <c r="G5022"/>
  <c r="G5143"/>
  <c r="G5166"/>
  <c r="G5256"/>
  <c r="G5512"/>
  <c r="G2566"/>
  <c r="D5575"/>
  <c r="D5573"/>
  <c r="D5571"/>
  <c r="D5569"/>
  <c r="D5567"/>
  <c r="D5563"/>
  <c r="D5559"/>
  <c r="D5554"/>
  <c r="D5553" s="1"/>
  <c r="D5550"/>
  <c r="D5547" s="1"/>
  <c r="D5544"/>
  <c r="D5541"/>
  <c r="D5539"/>
  <c r="D5536"/>
  <c r="D5531"/>
  <c r="D5522"/>
  <c r="D5513"/>
  <c r="D5502"/>
  <c r="D5496"/>
  <c r="D5486"/>
  <c r="D5477"/>
  <c r="D5475"/>
  <c r="D5468"/>
  <c r="D5465"/>
  <c r="D5460"/>
  <c r="D5451"/>
  <c r="D5447"/>
  <c r="D5444"/>
  <c r="D5435"/>
  <c r="D5427"/>
  <c r="D5424"/>
  <c r="D5415"/>
  <c r="D5408"/>
  <c r="D5402"/>
  <c r="D5389"/>
  <c r="D5381"/>
  <c r="D5370"/>
  <c r="D5356"/>
  <c r="D5345"/>
  <c r="D5334"/>
  <c r="D5322"/>
  <c r="D5311"/>
  <c r="D5308"/>
  <c r="D5303"/>
  <c r="D5300"/>
  <c r="D5292"/>
  <c r="D5281"/>
  <c r="D5275"/>
  <c r="D5257"/>
  <c r="D5252"/>
  <c r="D5247"/>
  <c r="D5243"/>
  <c r="D5230"/>
  <c r="D5220"/>
  <c r="D5201"/>
  <c r="D5193"/>
  <c r="D5187"/>
  <c r="D5183"/>
  <c r="D5181"/>
  <c r="D5179"/>
  <c r="D5177"/>
  <c r="D5175"/>
  <c r="D5171"/>
  <c r="D5167"/>
  <c r="D5162"/>
  <c r="D5161" s="1"/>
  <c r="D5158"/>
  <c r="D5155" s="1"/>
  <c r="D5152"/>
  <c r="D5149"/>
  <c r="D5147"/>
  <c r="D5144"/>
  <c r="D5139"/>
  <c r="D5130"/>
  <c r="D5121"/>
  <c r="D5110"/>
  <c r="D5104"/>
  <c r="D5094"/>
  <c r="D5085"/>
  <c r="D5083"/>
  <c r="D5076"/>
  <c r="D5073"/>
  <c r="D5068"/>
  <c r="D5059"/>
  <c r="D5055"/>
  <c r="D5052"/>
  <c r="D5043"/>
  <c r="D5035"/>
  <c r="D5032"/>
  <c r="D5023"/>
  <c r="D5016"/>
  <c r="D5010"/>
  <c r="D4997"/>
  <c r="D4989"/>
  <c r="D4978"/>
  <c r="D4964"/>
  <c r="D4953"/>
  <c r="D4942"/>
  <c r="D4930"/>
  <c r="D4919"/>
  <c r="D4916"/>
  <c r="D4911"/>
  <c r="D4908"/>
  <c r="D4900"/>
  <c r="D4889"/>
  <c r="D4883"/>
  <c r="D4865"/>
  <c r="D4860"/>
  <c r="D4855"/>
  <c r="D4851"/>
  <c r="D4838"/>
  <c r="D4828"/>
  <c r="D4809"/>
  <c r="D4801"/>
  <c r="D4795"/>
  <c r="D4790"/>
  <c r="D4788"/>
  <c r="D4786"/>
  <c r="D4784"/>
  <c r="D4782"/>
  <c r="D4778"/>
  <c r="D4774"/>
  <c r="D4769"/>
  <c r="D4768" s="1"/>
  <c r="D4765"/>
  <c r="D4762" s="1"/>
  <c r="D4759"/>
  <c r="D4756"/>
  <c r="D4754"/>
  <c r="D4751"/>
  <c r="D4746"/>
  <c r="D4737"/>
  <c r="D4728"/>
  <c r="D4717"/>
  <c r="D4711"/>
  <c r="D4701"/>
  <c r="D4692"/>
  <c r="D4690"/>
  <c r="D4683"/>
  <c r="D4680"/>
  <c r="D4675"/>
  <c r="D4666"/>
  <c r="D4662"/>
  <c r="D4659"/>
  <c r="D4650"/>
  <c r="D4642"/>
  <c r="D4639"/>
  <c r="D4630"/>
  <c r="D4623"/>
  <c r="D4617"/>
  <c r="D4604"/>
  <c r="D4596"/>
  <c r="D4585"/>
  <c r="D4571"/>
  <c r="D4560"/>
  <c r="D4549"/>
  <c r="D4537"/>
  <c r="D4526"/>
  <c r="D4523"/>
  <c r="D4518"/>
  <c r="D4515"/>
  <c r="D4507"/>
  <c r="D4496"/>
  <c r="D4490"/>
  <c r="D4484"/>
  <c r="D4472"/>
  <c r="D4467"/>
  <c r="D4462"/>
  <c r="D4458"/>
  <c r="D4445"/>
  <c r="D4435"/>
  <c r="D4416"/>
  <c r="D4408"/>
  <c r="D4402"/>
  <c r="D4396"/>
  <c r="D4394"/>
  <c r="D4392"/>
  <c r="D4390"/>
  <c r="D4388"/>
  <c r="D4384"/>
  <c r="D4380"/>
  <c r="D4375"/>
  <c r="D4374" s="1"/>
  <c r="D4371"/>
  <c r="D4368" s="1"/>
  <c r="D4365"/>
  <c r="D4362"/>
  <c r="D4360"/>
  <c r="D4357"/>
  <c r="D4352"/>
  <c r="D4343"/>
  <c r="D4334"/>
  <c r="D4323"/>
  <c r="D4317"/>
  <c r="D4307"/>
  <c r="D4298"/>
  <c r="D4296"/>
  <c r="D4289"/>
  <c r="D4286"/>
  <c r="D4281"/>
  <c r="D4272"/>
  <c r="D4268"/>
  <c r="D4265"/>
  <c r="D4256"/>
  <c r="D4248"/>
  <c r="D4245"/>
  <c r="D4236"/>
  <c r="D4229"/>
  <c r="D4223"/>
  <c r="D4210"/>
  <c r="D4202"/>
  <c r="D4191"/>
  <c r="D4177"/>
  <c r="D4166"/>
  <c r="D4155"/>
  <c r="D4143"/>
  <c r="D4132"/>
  <c r="D4129"/>
  <c r="D4124"/>
  <c r="D4121"/>
  <c r="D4113"/>
  <c r="D4102"/>
  <c r="D4096"/>
  <c r="D4078"/>
  <c r="D4073"/>
  <c r="D4068"/>
  <c r="D4064"/>
  <c r="D4051"/>
  <c r="D4041"/>
  <c r="D4022"/>
  <c r="D4014"/>
  <c r="D4008"/>
  <c r="D4002"/>
  <c r="D4000"/>
  <c r="D3998"/>
  <c r="D3996"/>
  <c r="D3994"/>
  <c r="D3990"/>
  <c r="D3986"/>
  <c r="D3981"/>
  <c r="D3980" s="1"/>
  <c r="D3977"/>
  <c r="D3974" s="1"/>
  <c r="D3971"/>
  <c r="D3968"/>
  <c r="D3966"/>
  <c r="D3963"/>
  <c r="D3958"/>
  <c r="D3949"/>
  <c r="D3940"/>
  <c r="D3929"/>
  <c r="D3923"/>
  <c r="D3913"/>
  <c r="D3904"/>
  <c r="D3902"/>
  <c r="D3895"/>
  <c r="D3892"/>
  <c r="D3887"/>
  <c r="D3878"/>
  <c r="D3874"/>
  <c r="D3871"/>
  <c r="D3862"/>
  <c r="D3854"/>
  <c r="D3851"/>
  <c r="D3842"/>
  <c r="D3835"/>
  <c r="D3829"/>
  <c r="D3816"/>
  <c r="D3808"/>
  <c r="D3797"/>
  <c r="D3783"/>
  <c r="D3772"/>
  <c r="D3761"/>
  <c r="D3749"/>
  <c r="D3738"/>
  <c r="D3735"/>
  <c r="D3730"/>
  <c r="D3727"/>
  <c r="D3719"/>
  <c r="D3708"/>
  <c r="D3702"/>
  <c r="D3684"/>
  <c r="D3679"/>
  <c r="D3674"/>
  <c r="D3670"/>
  <c r="D3657"/>
  <c r="D3647"/>
  <c r="D3628"/>
  <c r="D3620"/>
  <c r="D3614"/>
  <c r="D3606"/>
  <c r="D3604"/>
  <c r="D3602"/>
  <c r="D3600"/>
  <c r="D3598"/>
  <c r="D3594"/>
  <c r="D3590"/>
  <c r="D3585"/>
  <c r="D3584" s="1"/>
  <c r="D3581"/>
  <c r="D3578" s="1"/>
  <c r="D3575"/>
  <c r="D3572"/>
  <c r="D3570"/>
  <c r="D3567"/>
  <c r="D3562"/>
  <c r="D3553"/>
  <c r="D3544"/>
  <c r="D3533"/>
  <c r="D3527"/>
  <c r="D3517"/>
  <c r="D3508"/>
  <c r="D3506"/>
  <c r="D3499"/>
  <c r="D3496"/>
  <c r="D3491"/>
  <c r="D3482"/>
  <c r="D3478"/>
  <c r="D3475"/>
  <c r="D3466"/>
  <c r="D3458"/>
  <c r="D3455"/>
  <c r="D3446"/>
  <c r="D3439"/>
  <c r="D3433"/>
  <c r="D3420"/>
  <c r="D3412"/>
  <c r="D3401"/>
  <c r="D3387"/>
  <c r="D3376"/>
  <c r="D3365"/>
  <c r="D3353"/>
  <c r="D3342"/>
  <c r="D3339"/>
  <c r="D3334"/>
  <c r="D3331"/>
  <c r="D3323"/>
  <c r="D3312"/>
  <c r="D3306"/>
  <c r="D3288"/>
  <c r="D3283"/>
  <c r="D3278"/>
  <c r="D3274"/>
  <c r="D3261"/>
  <c r="D3251"/>
  <c r="D3232"/>
  <c r="D3224"/>
  <c r="D3218"/>
  <c r="D3213"/>
  <c r="D3211"/>
  <c r="D3209"/>
  <c r="D3207"/>
  <c r="D3205"/>
  <c r="D3201"/>
  <c r="D3197"/>
  <c r="D3192"/>
  <c r="D3191" s="1"/>
  <c r="D3188"/>
  <c r="D3185" s="1"/>
  <c r="D3182"/>
  <c r="D3179"/>
  <c r="D3177"/>
  <c r="D3174"/>
  <c r="D3169"/>
  <c r="D3160"/>
  <c r="D3151"/>
  <c r="D3140"/>
  <c r="D3134"/>
  <c r="D3124"/>
  <c r="D3115"/>
  <c r="D3113"/>
  <c r="D3106"/>
  <c r="D3103"/>
  <c r="D3098"/>
  <c r="D3089"/>
  <c r="D3085"/>
  <c r="D3082"/>
  <c r="D3073"/>
  <c r="D3065"/>
  <c r="D3062"/>
  <c r="D3053"/>
  <c r="D3046"/>
  <c r="D3040"/>
  <c r="D3027"/>
  <c r="D3019"/>
  <c r="D3008"/>
  <c r="D2994"/>
  <c r="D2983"/>
  <c r="D2972"/>
  <c r="D2960"/>
  <c r="D2949"/>
  <c r="D2946"/>
  <c r="D2941"/>
  <c r="D2938"/>
  <c r="D2930"/>
  <c r="D2919"/>
  <c r="D2913"/>
  <c r="D2895"/>
  <c r="D2890"/>
  <c r="D2885"/>
  <c r="D2881"/>
  <c r="D2868"/>
  <c r="D2858"/>
  <c r="D2839"/>
  <c r="D2831"/>
  <c r="D2825"/>
  <c r="D2820"/>
  <c r="D2818"/>
  <c r="D2816"/>
  <c r="D2814"/>
  <c r="D2812"/>
  <c r="D2808"/>
  <c r="D2804"/>
  <c r="D2799"/>
  <c r="D2798" s="1"/>
  <c r="D2795"/>
  <c r="D2792" s="1"/>
  <c r="D2789"/>
  <c r="D2786"/>
  <c r="D2784"/>
  <c r="D2781"/>
  <c r="D2776"/>
  <c r="D2767"/>
  <c r="D2758"/>
  <c r="D2747"/>
  <c r="D2741"/>
  <c r="D2731"/>
  <c r="D2722"/>
  <c r="D2720"/>
  <c r="D2713"/>
  <c r="D2710"/>
  <c r="D2705"/>
  <c r="D2696"/>
  <c r="D2692"/>
  <c r="D2689"/>
  <c r="D2680"/>
  <c r="D2672"/>
  <c r="D2669"/>
  <c r="D2660"/>
  <c r="D2653"/>
  <c r="D2647"/>
  <c r="D2634"/>
  <c r="D2626"/>
  <c r="D2615"/>
  <c r="D2601"/>
  <c r="D2590"/>
  <c r="D2579"/>
  <c r="D2567"/>
  <c r="D2556"/>
  <c r="D2553"/>
  <c r="D2548"/>
  <c r="D2545"/>
  <c r="D2537"/>
  <c r="D2526"/>
  <c r="D2520"/>
  <c r="D2502"/>
  <c r="D2497"/>
  <c r="D2492"/>
  <c r="D2488"/>
  <c r="D2475"/>
  <c r="D2465"/>
  <c r="D2446"/>
  <c r="D2438"/>
  <c r="D2432"/>
  <c r="D2427"/>
  <c r="D2425"/>
  <c r="D2423"/>
  <c r="D2421"/>
  <c r="D2419"/>
  <c r="D2415"/>
  <c r="D2411"/>
  <c r="D2406"/>
  <c r="D2405" s="1"/>
  <c r="D2402"/>
  <c r="D2399" s="1"/>
  <c r="D2396"/>
  <c r="D2393"/>
  <c r="D2391"/>
  <c r="D2388"/>
  <c r="D2383"/>
  <c r="D2374"/>
  <c r="D2365"/>
  <c r="D2354"/>
  <c r="D2348"/>
  <c r="D2338"/>
  <c r="D2329"/>
  <c r="D2327"/>
  <c r="D2320"/>
  <c r="D2317"/>
  <c r="D2312"/>
  <c r="D2303"/>
  <c r="D2299"/>
  <c r="D2296"/>
  <c r="D2287"/>
  <c r="D2279"/>
  <c r="D2276"/>
  <c r="D2267"/>
  <c r="D2260"/>
  <c r="D2254"/>
  <c r="D2241"/>
  <c r="D2233"/>
  <c r="D2222"/>
  <c r="D2208"/>
  <c r="D2197"/>
  <c r="D2186"/>
  <c r="D2174"/>
  <c r="D2163"/>
  <c r="D2160"/>
  <c r="D2155"/>
  <c r="D2152"/>
  <c r="D2144"/>
  <c r="D2133"/>
  <c r="D2127"/>
  <c r="D2109"/>
  <c r="D2104"/>
  <c r="D2099"/>
  <c r="D2095"/>
  <c r="D2082"/>
  <c r="D2072"/>
  <c r="D2053"/>
  <c r="D2045"/>
  <c r="D2039"/>
  <c r="D2034"/>
  <c r="D2032"/>
  <c r="D2030"/>
  <c r="D2028"/>
  <c r="D2026"/>
  <c r="D2022"/>
  <c r="D2018"/>
  <c r="D2013"/>
  <c r="D2012" s="1"/>
  <c r="D2009"/>
  <c r="D2006" s="1"/>
  <c r="D2003"/>
  <c r="D2000"/>
  <c r="D1998"/>
  <c r="D1995"/>
  <c r="D1990"/>
  <c r="D1981"/>
  <c r="D1972"/>
  <c r="D1961"/>
  <c r="D1955"/>
  <c r="D1945"/>
  <c r="D1936"/>
  <c r="D1934"/>
  <c r="D1927"/>
  <c r="D1924"/>
  <c r="D1919"/>
  <c r="D1910"/>
  <c r="D1906"/>
  <c r="D1903"/>
  <c r="D1894"/>
  <c r="D1886"/>
  <c r="D1883"/>
  <c r="D1874"/>
  <c r="D1867"/>
  <c r="D1861"/>
  <c r="D1848"/>
  <c r="D1840"/>
  <c r="D1829"/>
  <c r="D1815"/>
  <c r="D1804"/>
  <c r="D1793"/>
  <c r="D1781"/>
  <c r="D1770"/>
  <c r="D1767"/>
  <c r="D1762"/>
  <c r="D1759"/>
  <c r="D1751"/>
  <c r="D1740"/>
  <c r="D1734"/>
  <c r="D1716"/>
  <c r="D1711"/>
  <c r="D1706"/>
  <c r="D1702"/>
  <c r="D1689"/>
  <c r="D1679"/>
  <c r="D1660"/>
  <c r="D1652"/>
  <c r="D1646"/>
  <c r="D1641"/>
  <c r="D1639"/>
  <c r="D1637"/>
  <c r="D1635"/>
  <c r="D1633"/>
  <c r="D1629"/>
  <c r="D1625"/>
  <c r="D1619"/>
  <c r="D1618" s="1"/>
  <c r="D1615"/>
  <c r="D1612" s="1"/>
  <c r="D1609"/>
  <c r="D1606"/>
  <c r="D1604"/>
  <c r="D1601"/>
  <c r="D1596"/>
  <c r="D1587"/>
  <c r="D1578"/>
  <c r="D1567"/>
  <c r="D1561"/>
  <c r="D1551"/>
  <c r="D1542"/>
  <c r="D1540"/>
  <c r="D1533"/>
  <c r="D1530"/>
  <c r="D1525"/>
  <c r="D1516"/>
  <c r="D1512"/>
  <c r="D1509"/>
  <c r="D1500"/>
  <c r="D1492"/>
  <c r="D1489"/>
  <c r="D1480"/>
  <c r="D1473"/>
  <c r="D1467"/>
  <c r="D1454"/>
  <c r="D1446"/>
  <c r="D1435"/>
  <c r="D1421"/>
  <c r="D1410"/>
  <c r="D1399"/>
  <c r="D1387"/>
  <c r="D1376"/>
  <c r="D1373"/>
  <c r="D1368"/>
  <c r="D1365"/>
  <c r="D1357"/>
  <c r="D1346"/>
  <c r="D1340"/>
  <c r="D1322"/>
  <c r="D1317"/>
  <c r="D1312"/>
  <c r="D1308"/>
  <c r="D1295"/>
  <c r="D1285"/>
  <c r="D1266"/>
  <c r="D1258"/>
  <c r="D1252"/>
  <c r="D1246"/>
  <c r="D1244"/>
  <c r="D1242"/>
  <c r="D1240"/>
  <c r="D1238"/>
  <c r="D1234"/>
  <c r="D1230"/>
  <c r="D1225"/>
  <c r="D1224" s="1"/>
  <c r="D1221"/>
  <c r="D1218" s="1"/>
  <c r="D1215"/>
  <c r="D1212"/>
  <c r="D1210"/>
  <c r="D1207"/>
  <c r="D1202"/>
  <c r="D1193"/>
  <c r="D1184"/>
  <c r="D1173"/>
  <c r="D1167"/>
  <c r="D1157"/>
  <c r="D1148"/>
  <c r="D1146"/>
  <c r="D1139"/>
  <c r="D1136"/>
  <c r="D1131"/>
  <c r="D1122"/>
  <c r="D1118"/>
  <c r="D1115"/>
  <c r="D1106"/>
  <c r="D1098"/>
  <c r="D1095"/>
  <c r="D1086"/>
  <c r="D1079"/>
  <c r="D1073"/>
  <c r="D1060"/>
  <c r="D1052"/>
  <c r="D1041"/>
  <c r="D1027"/>
  <c r="D1016"/>
  <c r="D1005"/>
  <c r="D993"/>
  <c r="D982"/>
  <c r="D979"/>
  <c r="D974"/>
  <c r="D971"/>
  <c r="D963"/>
  <c r="D952"/>
  <c r="D946"/>
  <c r="D928"/>
  <c r="D923"/>
  <c r="D918"/>
  <c r="D914"/>
  <c r="D901"/>
  <c r="D891"/>
  <c r="D872"/>
  <c r="D864"/>
  <c r="D858"/>
  <c r="D837"/>
  <c r="D835"/>
  <c r="D832"/>
  <c r="D830"/>
  <c r="D828"/>
  <c r="D824"/>
  <c r="D820"/>
  <c r="D815"/>
  <c r="D814" s="1"/>
  <c r="D811"/>
  <c r="D808" s="1"/>
  <c r="D805"/>
  <c r="D802"/>
  <c r="D800"/>
  <c r="D797"/>
  <c r="D792"/>
  <c r="D783"/>
  <c r="D774"/>
  <c r="D763"/>
  <c r="D757"/>
  <c r="D747"/>
  <c r="D738"/>
  <c r="D736"/>
  <c r="D729"/>
  <c r="D726"/>
  <c r="D721"/>
  <c r="D712"/>
  <c r="D709"/>
  <c r="D705"/>
  <c r="D702"/>
  <c r="D693"/>
  <c r="D685"/>
  <c r="D682"/>
  <c r="D673"/>
  <c r="D660"/>
  <c r="D654"/>
  <c r="D636"/>
  <c r="D628"/>
  <c r="D616"/>
  <c r="D602"/>
  <c r="D587"/>
  <c r="D576"/>
  <c r="D563"/>
  <c r="D546"/>
  <c r="D543"/>
  <c r="D538"/>
  <c r="D535"/>
  <c r="D514"/>
  <c r="D503"/>
  <c r="D497"/>
  <c r="D478"/>
  <c r="D472"/>
  <c r="D467"/>
  <c r="D463"/>
  <c r="D450"/>
  <c r="D440"/>
  <c r="D421"/>
  <c r="D412"/>
  <c r="D406"/>
  <c r="D401"/>
  <c r="D399"/>
  <c r="D397"/>
  <c r="D395"/>
  <c r="D393"/>
  <c r="D389"/>
  <c r="D385"/>
  <c r="D380"/>
  <c r="D379" s="1"/>
  <c r="D376"/>
  <c r="D373" s="1"/>
  <c r="D370"/>
  <c r="D367"/>
  <c r="D365"/>
  <c r="D362"/>
  <c r="D357"/>
  <c r="D348"/>
  <c r="D339"/>
  <c r="D328"/>
  <c r="D322"/>
  <c r="D312"/>
  <c r="D303"/>
  <c r="D301"/>
  <c r="D294"/>
  <c r="D291"/>
  <c r="D286"/>
  <c r="D277"/>
  <c r="D273"/>
  <c r="D270"/>
  <c r="D261"/>
  <c r="D253"/>
  <c r="D250"/>
  <c r="D241"/>
  <c r="D234"/>
  <c r="D228"/>
  <c r="D215"/>
  <c r="D206"/>
  <c r="D195"/>
  <c r="D181"/>
  <c r="D170"/>
  <c r="D159"/>
  <c r="D147"/>
  <c r="D136"/>
  <c r="D133"/>
  <c r="D128"/>
  <c r="D125"/>
  <c r="D117"/>
  <c r="D106"/>
  <c r="D100"/>
  <c r="D82"/>
  <c r="D77"/>
  <c r="D72"/>
  <c r="D68"/>
  <c r="D55"/>
  <c r="D45"/>
  <c r="D26"/>
  <c r="D18"/>
  <c r="D12"/>
  <c r="F9" i="4" l="1"/>
  <c r="G856" i="5"/>
  <c r="G1250"/>
  <c r="G4793"/>
  <c r="G2823"/>
  <c r="G2430"/>
  <c r="G4400"/>
  <c r="G3216"/>
  <c r="G1644"/>
  <c r="G10"/>
  <c r="G5185"/>
  <c r="G4006"/>
  <c r="G3612"/>
  <c r="G2037"/>
  <c r="G404"/>
  <c r="D1909"/>
  <c r="D81"/>
  <c r="D338"/>
  <c r="D1873"/>
  <c r="D2038"/>
  <c r="D2108"/>
  <c r="D2364"/>
  <c r="D2501"/>
  <c r="D5558"/>
  <c r="D3052"/>
  <c r="D11"/>
  <c r="D3613"/>
  <c r="D3985"/>
  <c r="D672"/>
  <c r="D773"/>
  <c r="D927"/>
  <c r="D1251"/>
  <c r="D3150"/>
  <c r="D3287"/>
  <c r="D3352"/>
  <c r="D3543"/>
  <c r="D3841"/>
  <c r="D3877"/>
  <c r="D3962"/>
  <c r="D4007"/>
  <c r="D4077"/>
  <c r="D4142"/>
  <c r="D4333"/>
  <c r="D4401"/>
  <c r="D4471"/>
  <c r="D4629"/>
  <c r="D5450"/>
  <c r="D5535"/>
  <c r="D2566"/>
  <c r="D2173"/>
  <c r="D1386"/>
  <c r="D384"/>
  <c r="D2803"/>
  <c r="D2959"/>
  <c r="D5058"/>
  <c r="D1624"/>
  <c r="D240"/>
  <c r="D276"/>
  <c r="D477"/>
  <c r="D1121"/>
  <c r="D1479"/>
  <c r="D1515"/>
  <c r="D1600"/>
  <c r="D1715"/>
  <c r="D2659"/>
  <c r="D2695"/>
  <c r="D2780"/>
  <c r="D2824"/>
  <c r="D2894"/>
  <c r="D3481"/>
  <c r="D4727"/>
  <c r="D4864"/>
  <c r="D4929"/>
  <c r="D5120"/>
  <c r="D5186"/>
  <c r="D5321"/>
  <c r="D711"/>
  <c r="D1971"/>
  <c r="D2017"/>
  <c r="D2410"/>
  <c r="D3196"/>
  <c r="D3748"/>
  <c r="D1183"/>
  <c r="D4356"/>
  <c r="D4379"/>
  <c r="D4773"/>
  <c r="D992"/>
  <c r="D405"/>
  <c r="D361"/>
  <c r="D857"/>
  <c r="D1645"/>
  <c r="D1994"/>
  <c r="D146"/>
  <c r="D796"/>
  <c r="D819"/>
  <c r="D1085"/>
  <c r="D1206"/>
  <c r="D1229"/>
  <c r="D1321"/>
  <c r="D1577"/>
  <c r="D1780"/>
  <c r="D2266"/>
  <c r="D2302"/>
  <c r="D2387"/>
  <c r="D2431"/>
  <c r="D2757"/>
  <c r="D3088"/>
  <c r="D3173"/>
  <c r="D3217"/>
  <c r="D3445"/>
  <c r="D3566"/>
  <c r="D3589"/>
  <c r="D3683"/>
  <c r="D3939"/>
  <c r="D4235"/>
  <c r="D4271"/>
  <c r="D4536"/>
  <c r="D4665"/>
  <c r="D4750"/>
  <c r="D4794"/>
  <c r="D5022"/>
  <c r="D5143"/>
  <c r="D5166"/>
  <c r="D5256"/>
  <c r="D5414"/>
  <c r="D5512"/>
  <c r="D562"/>
  <c r="G855" l="1"/>
  <c r="G9"/>
  <c r="D3612"/>
  <c r="D404"/>
  <c r="D4006"/>
  <c r="D10"/>
  <c r="D2823"/>
  <c r="D5185"/>
  <c r="D4400"/>
  <c r="D2430"/>
  <c r="D1250"/>
  <c r="D2037"/>
  <c r="D3216"/>
  <c r="D1644"/>
  <c r="D4793"/>
  <c r="D856"/>
  <c r="C60" i="4"/>
  <c r="C51"/>
  <c r="C46"/>
  <c r="C43"/>
  <c r="C36"/>
  <c r="C34"/>
  <c r="C32"/>
  <c r="C30"/>
  <c r="C18"/>
  <c r="C14"/>
  <c r="G8" i="5" l="1"/>
  <c r="D9"/>
  <c r="D855"/>
  <c r="C45" i="4"/>
  <c r="C29"/>
  <c r="C13"/>
  <c r="D5581" i="5" l="1"/>
  <c r="D8"/>
  <c r="C42" i="4"/>
  <c r="C12"/>
  <c r="C41" l="1"/>
  <c r="C9" s="1"/>
  <c r="J206" i="5"/>
  <c r="J146" s="1"/>
  <c r="J10" s="1"/>
  <c r="J9" s="1"/>
  <c r="J8" s="1"/>
</calcChain>
</file>

<file path=xl/comments1.xml><?xml version="1.0" encoding="utf-8"?>
<comments xmlns="http://schemas.openxmlformats.org/spreadsheetml/2006/main">
  <authors>
    <author>DIFMPAL</author>
  </authors>
  <commentList>
    <comment ref="F70" authorId="0">
      <text>
        <r>
          <rPr>
            <b/>
            <sz val="8"/>
            <color indexed="81"/>
            <rFont val="Tahoma"/>
            <family val="2"/>
          </rPr>
          <t>DIFMPAL:</t>
        </r>
        <r>
          <rPr>
            <sz val="8"/>
            <color indexed="81"/>
            <rFont val="Tahoma"/>
            <family val="2"/>
          </rPr>
          <t xml:space="preserve">
saldo en bancos según libros al 31/12/2012</t>
        </r>
      </text>
    </comment>
    <comment ref="I70" authorId="0">
      <text>
        <r>
          <rPr>
            <b/>
            <sz val="8"/>
            <color indexed="81"/>
            <rFont val="Tahoma"/>
            <family val="2"/>
          </rPr>
          <t>DIFMPAL:</t>
        </r>
        <r>
          <rPr>
            <sz val="8"/>
            <color indexed="81"/>
            <rFont val="Tahoma"/>
            <family val="2"/>
          </rPr>
          <t xml:space="preserve">
saldo en bancos según libros al 31/12/2012</t>
        </r>
      </text>
    </comment>
  </commentList>
</comments>
</file>

<file path=xl/sharedStrings.xml><?xml version="1.0" encoding="utf-8"?>
<sst xmlns="http://schemas.openxmlformats.org/spreadsheetml/2006/main" count="11804" uniqueCount="6113">
  <si>
    <t>CUENTA</t>
  </si>
  <si>
    <t>CONCEPTO</t>
  </si>
  <si>
    <t>5-501-001-1000-0000-0000-000</t>
  </si>
  <si>
    <t>SERVICIOS PERSONALES</t>
  </si>
  <si>
    <t>5-501-001-1000-1100-0000-000</t>
  </si>
  <si>
    <t>REMUNERACIONES AL PERSONAL DE CARÁCTER PERMANENTE</t>
  </si>
  <si>
    <t>5-501-001-1000-1100-1101-000</t>
  </si>
  <si>
    <t>Dietas</t>
  </si>
  <si>
    <t>5-501-001-1000-1100-1102-000</t>
  </si>
  <si>
    <t>Haberes</t>
  </si>
  <si>
    <t>5-501-001-1000-1100-1103-000</t>
  </si>
  <si>
    <t>Sueldo Personal de Confianza</t>
  </si>
  <si>
    <t>5-501-001-1000-1100-1104-000</t>
  </si>
  <si>
    <t>Sueldo Personal de Base</t>
  </si>
  <si>
    <t>5-501-001-1000-1100-1105-000</t>
  </si>
  <si>
    <t>Remuneraciones en el Extranjero</t>
  </si>
  <si>
    <t>5-501-001-1000-1200-0000-000</t>
  </si>
  <si>
    <t>REMUNERACIONES AL PERSONAL DE CARÁCTER TRANSITORIO</t>
  </si>
  <si>
    <t>5-501-001-1000-1200-1201-000</t>
  </si>
  <si>
    <t>Honorarios</t>
  </si>
  <si>
    <t>5-501-001-1000-1200-1202-000</t>
  </si>
  <si>
    <t>Honorarios Asimilables a Sueldos y Salarios</t>
  </si>
  <si>
    <t>5-501-001-1000-1200-1203-000</t>
  </si>
  <si>
    <t>Honorarios Especiales</t>
  </si>
  <si>
    <t>5-501-001-1000-1200-1204-000</t>
  </si>
  <si>
    <t>Sueldos a Personal Eventual</t>
  </si>
  <si>
    <t>5-501-001-1000-1200-1205-000</t>
  </si>
  <si>
    <t>Retribuciones por Servicios de Carácter Social</t>
  </si>
  <si>
    <t>5-501-001-1000-1200-1206-000</t>
  </si>
  <si>
    <t>Retribuciones a los Representantes de Trabajadores y Patrones en la Junta de Conciliación y Arbitraje</t>
  </si>
  <si>
    <t>5-501-001-1000-1200-1207-000</t>
  </si>
  <si>
    <t>Honorarios de Cobranza según Convenio</t>
  </si>
  <si>
    <t>5-501-001-1000-1300-0000-000</t>
  </si>
  <si>
    <t>REMUNERACIONES ADICIONALES Y ESPECIALES</t>
  </si>
  <si>
    <t>5-501-001-1000-1300-1301-000</t>
  </si>
  <si>
    <t>Prima Quinquenal</t>
  </si>
  <si>
    <t>5-501-001-1000-1300-1302-000</t>
  </si>
  <si>
    <t>Prima de Antigüedad</t>
  </si>
  <si>
    <t>5-501-001-1000-1300-1303-000</t>
  </si>
  <si>
    <t>Prima Vacacional</t>
  </si>
  <si>
    <t>5-501-001-1000-1300-1304-000</t>
  </si>
  <si>
    <t>Prima Dominical</t>
  </si>
  <si>
    <t>5-501-001-1000-1300-1305-000</t>
  </si>
  <si>
    <t>Gratificación de fin de año</t>
  </si>
  <si>
    <t>5-501-001-1000-1300-1306-000</t>
  </si>
  <si>
    <t>Gratificación por servicios especiales</t>
  </si>
  <si>
    <t>5-501-001-1000-1300-1307-000</t>
  </si>
  <si>
    <t>Becas para Hijos de Trabajadores</t>
  </si>
  <si>
    <t>5-501-001-1000-1300-1308-000</t>
  </si>
  <si>
    <t>Horas extraordinarias</t>
  </si>
  <si>
    <t>5-501-001-1000-1300-1309-000</t>
  </si>
  <si>
    <t>Compensaciones por servicios especiales</t>
  </si>
  <si>
    <t>5-501-001-1000-1300-1310-000</t>
  </si>
  <si>
    <t xml:space="preserve">Compensaciones por servicios </t>
  </si>
  <si>
    <t>5-501-001-1000-1300-1311-000</t>
  </si>
  <si>
    <t>Sobrehaberes</t>
  </si>
  <si>
    <t>5-501-001-1000-1300-1312-000</t>
  </si>
  <si>
    <t>Asignaciones de técnico, de mando, por comisión</t>
  </si>
  <si>
    <t>5-501-001-1000-1300-1313-000</t>
  </si>
  <si>
    <t>Participación por vigilancia especial</t>
  </si>
  <si>
    <t>5-501-001-1000-1300-1314-000</t>
  </si>
  <si>
    <t>Participaciones por vigilancia en el cumplimiento de las leyes</t>
  </si>
  <si>
    <t>5-501-001-1000-1300-1315-000</t>
  </si>
  <si>
    <t>Apoyo Familiar</t>
  </si>
  <si>
    <t>5-501-001-1000-1300-1316-000</t>
  </si>
  <si>
    <t>Despensa</t>
  </si>
  <si>
    <t>5-501-001-1000-1300-1317-000</t>
  </si>
  <si>
    <t>Bono de Fin de Año</t>
  </si>
  <si>
    <t>5-501-001-1000-1300-1319-000</t>
  </si>
  <si>
    <t>Otras Remuneraciones Adicionales</t>
  </si>
  <si>
    <t>5-501-001-1000-1400-0000-000</t>
  </si>
  <si>
    <t>SEGURIDAD SOCIAL</t>
  </si>
  <si>
    <t>5-501-001-1000-1400-1401-000</t>
  </si>
  <si>
    <t>Aportaciones de Seguridad Social</t>
  </si>
  <si>
    <t>5-501-001-1000-1400-1402-000</t>
  </si>
  <si>
    <t>Aportaciones a Fondo de Vivienda</t>
  </si>
  <si>
    <t>5-501-001-1000-1400-1403-000</t>
  </si>
  <si>
    <t>Aportaciones al Sistema de Ahorro para el Retiro</t>
  </si>
  <si>
    <t>5-501-001-1000-1400-1404-000</t>
  </si>
  <si>
    <t>Aportaciones para Seguros</t>
  </si>
  <si>
    <t>5-501-001-1000-1400-1405-000</t>
  </si>
  <si>
    <t>Seguros Múltiples</t>
  </si>
  <si>
    <t>5-501-001-1000-1400-1406-000</t>
  </si>
  <si>
    <t>Aportaciones IMSS</t>
  </si>
  <si>
    <t>5-501-001-1000-1400-1407-000</t>
  </si>
  <si>
    <t>Aportaciones ISSSTE</t>
  </si>
  <si>
    <t>5-501-001-1000-1400-1408-000</t>
  </si>
  <si>
    <t>Aportaciones ISSEG</t>
  </si>
  <si>
    <t>5-501-001-1000-1400-1409-000</t>
  </si>
  <si>
    <t>Otras Aportaciones de Seguridad Social</t>
  </si>
  <si>
    <t>5-501-001-1000-1500-0000-000</t>
  </si>
  <si>
    <t>OTRAS PRESTACIONES SOCIALES Y ECONÓMICAS</t>
  </si>
  <si>
    <t>5-501-001-1000-1500-1501-000</t>
  </si>
  <si>
    <t>Prestaciones de Retiro</t>
  </si>
  <si>
    <t>5-501-001-1000-1500-1502-000</t>
  </si>
  <si>
    <t>Fondo de Ahorro para el Retiro</t>
  </si>
  <si>
    <t>5-501-001-1000-1500-1503-000</t>
  </si>
  <si>
    <t>Fondo de Ahorro Funcionarios y Empleados</t>
  </si>
  <si>
    <t>5-501-001-1000-1500-1504-000</t>
  </si>
  <si>
    <t>Gastos Médicos Mayores, Asistencia Médica y Medicamentos</t>
  </si>
  <si>
    <t>5-501-001-1000-1500-1505-000</t>
  </si>
  <si>
    <t>Liquidaciones por Indemnizaciones y Salarios Caídos</t>
  </si>
  <si>
    <t>5-501-001-1000-1500-1506-000</t>
  </si>
  <si>
    <t>Indemnizaciones por Accidentes en el Trabajo</t>
  </si>
  <si>
    <t>5-501-001-1000-1500-1507-000</t>
  </si>
  <si>
    <t>Responsabilidades Administrativas por Daños a Terceros</t>
  </si>
  <si>
    <t>5-501-001-1000-1500-1508-000</t>
  </si>
  <si>
    <t>Honorarios por Escrituración de Inmuebles</t>
  </si>
  <si>
    <t>5-501-001-1000-1500-1509-000</t>
  </si>
  <si>
    <t>Prestaciones establecidas en Contrato Colectivo</t>
  </si>
  <si>
    <t>5-501-001-1000-1500-1510-000</t>
  </si>
  <si>
    <t>Prestaciones establecidas en Condiciones Generales de Trabajo</t>
  </si>
  <si>
    <t>5-501-001-1000-1500-1511-000</t>
  </si>
  <si>
    <t>Apoyos para capacitación de Servidores Públicos</t>
  </si>
  <si>
    <t>5-501-001-1000-1500-1512-000</t>
  </si>
  <si>
    <t>Otras Prestaciones de carácter social y económico</t>
  </si>
  <si>
    <t>5-501-001-1000-1600-0000-000</t>
  </si>
  <si>
    <t>PREVISIONES</t>
  </si>
  <si>
    <t>5-501-001-1000-1600-1601-000</t>
  </si>
  <si>
    <t>Previsiones de carácter laboral</t>
  </si>
  <si>
    <t>5-501-001-1000-1600-1602-000</t>
  </si>
  <si>
    <t>Previsiones de carácter económico</t>
  </si>
  <si>
    <t>5-501-001-1000-1600-1603-000</t>
  </si>
  <si>
    <t>Previsiones de carácter de seguridad social</t>
  </si>
  <si>
    <t>5-501-001-1000-1700-0000-000</t>
  </si>
  <si>
    <t>PAGO DE ESTÍMULOS A SERVIDORES PÚBLICOS</t>
  </si>
  <si>
    <t>5-501-001-1000-1700-1701-000</t>
  </si>
  <si>
    <t>Estímulos a la Productividad</t>
  </si>
  <si>
    <t>5-501-001-1000-1700-1702-000</t>
  </si>
  <si>
    <t>Estímulos a la Eficiencia y Calidad</t>
  </si>
  <si>
    <t>5-501-001-1000-1700-1703-000</t>
  </si>
  <si>
    <t>Estimulos por Puntualidad y Asistencia</t>
  </si>
  <si>
    <t>5-501-001-1000-1700-1704-000</t>
  </si>
  <si>
    <t>Recompensas</t>
  </si>
  <si>
    <t>5-501-001-1000-1800-0000-000</t>
  </si>
  <si>
    <t>IMPUESTO SOBRE NÓMINAS Y OTROS QUE DERIVEN DE UNA RELACIÓN LABORAL</t>
  </si>
  <si>
    <t>5-501-001-1000-1800-1801-000</t>
  </si>
  <si>
    <t>Impuesto sobre Nóminas</t>
  </si>
  <si>
    <t>5-501-001-1000-1800-1802-000</t>
  </si>
  <si>
    <t>Otros impuestos derivados de una relación laboral</t>
  </si>
  <si>
    <t>5-501-001-1000-1800-1803-000</t>
  </si>
  <si>
    <t>Subsidio al Empleo</t>
  </si>
  <si>
    <t>5-501-001-2000-0000-0000-000</t>
  </si>
  <si>
    <t>MATERIALES Y SUMINISTROS</t>
  </si>
  <si>
    <t>5-501-001-2000-2100-0000-000</t>
  </si>
  <si>
    <t>MATERIALES DE ADMINISTRACIÓN, EMISIÓN DE DOCUMENTOS Y ARTÍCULOS OFICIALES</t>
  </si>
  <si>
    <t>5-501-001-2000-2100-2101-000</t>
  </si>
  <si>
    <t>Materiales, Útiles y Equipos Menores de Oficina</t>
  </si>
  <si>
    <t>5-501-001-2000-2100-2102-000</t>
  </si>
  <si>
    <t>Materiales y Útiles de Impresión, Reproducción y Encuadernación</t>
  </si>
  <si>
    <t>5-501-001-2000-2100-2103-000</t>
  </si>
  <si>
    <t>Material Estadístico y Geográfico</t>
  </si>
  <si>
    <t>5-501-001-2000-2100-2104-000</t>
  </si>
  <si>
    <t>Materiales, Útiles y Equipos Menores de Tecnologías de la Información y Comunicaciones</t>
  </si>
  <si>
    <t>5-501-001-2000-2100-2105-000</t>
  </si>
  <si>
    <t>Material Impreso e Información Dígital</t>
  </si>
  <si>
    <t>5-501-001-2000-2100-2106-000</t>
  </si>
  <si>
    <t>Material de Limpieza</t>
  </si>
  <si>
    <t>5-501-001-2000-2100-2107-000</t>
  </si>
  <si>
    <t>Materiales y Útiles de Enseñanza</t>
  </si>
  <si>
    <t>5-501-001-2000-2100-2108-000</t>
  </si>
  <si>
    <t>Materiales para el Registro e Identificación de Bienes y Personas</t>
  </si>
  <si>
    <t>5-501-001-2000-2100-2109-000</t>
  </si>
  <si>
    <t>Materiales y Útiles para el Procesamiento en Equipos y Bienes Informáticos</t>
  </si>
  <si>
    <t>5-501-001-2000-2100-2110-000</t>
  </si>
  <si>
    <t>Materiales de Fotografía y Cinematografía</t>
  </si>
  <si>
    <t>5-501-001-2000-2100-2111-000</t>
  </si>
  <si>
    <t>Materiales Diversos</t>
  </si>
  <si>
    <t>5-501-001-2000-2200-0000-000</t>
  </si>
  <si>
    <t>ALIMENTOS Y UTENSILIOS</t>
  </si>
  <si>
    <t>5-501-001-2000-2200-2201-000</t>
  </si>
  <si>
    <t>Productos Alimenticios para personas</t>
  </si>
  <si>
    <t>5-501-001-2000-2200-2202-000</t>
  </si>
  <si>
    <t>Productos Alimenticios para animales</t>
  </si>
  <si>
    <t>5-501-001-2000-2200-2203-000</t>
  </si>
  <si>
    <t>Utensilios para el Servicio de Alimentación</t>
  </si>
  <si>
    <t>5-501-001-2000-2200-2204-000</t>
  </si>
  <si>
    <t xml:space="preserve">Productos Alimenticios para reos </t>
  </si>
  <si>
    <t>5-501-001-2000-2200-2205-000</t>
  </si>
  <si>
    <t>Productos Alimenticios para Personal de Seguridad Pública</t>
  </si>
  <si>
    <t>5-501-001-2000-2300-0000-000</t>
  </si>
  <si>
    <t>5-501-001-2000-2300-2301-000</t>
  </si>
  <si>
    <t xml:space="preserve">Productos Alimenticios, Agropecuarios y Forestales </t>
  </si>
  <si>
    <t>5-501-001-2000-2300-2302-000</t>
  </si>
  <si>
    <t>Insumos Textiles</t>
  </si>
  <si>
    <t>5-501-001-2000-2300-2303-000</t>
  </si>
  <si>
    <t>Productos de Papel, Cartón e Impresos Adquiridos</t>
  </si>
  <si>
    <t>5-501-001-2000-2300-2304-000</t>
  </si>
  <si>
    <t>5-501-001-2000-2300-2305-000</t>
  </si>
  <si>
    <t>Mercancías Adquiridas para su comercialización y/o donación</t>
  </si>
  <si>
    <t>Otros Productos Adquiridos como Materia Prima</t>
  </si>
  <si>
    <t>5-501-001-2000-2400-0000-000</t>
  </si>
  <si>
    <t>MATERIALES Y ARTÍCULOS DE CONSTRUCCIÓN Y REPARACIÓN</t>
  </si>
  <si>
    <t>5-501-001-2000-2400-2401-000</t>
  </si>
  <si>
    <t>Productos Minerales no Metálicos</t>
  </si>
  <si>
    <t>5-501-001-2000-2400-2402-000</t>
  </si>
  <si>
    <t>Cemento y Productos de Concreto</t>
  </si>
  <si>
    <t>5-501-001-2000-2400-2403-000</t>
  </si>
  <si>
    <t>Cal, Yeso y Productos de Yeso</t>
  </si>
  <si>
    <t>5-501-001-2000-2400-2404-000</t>
  </si>
  <si>
    <t>Madera y Productos de Madera</t>
  </si>
  <si>
    <t>5-501-001-2000-2400-2405-000</t>
  </si>
  <si>
    <t>Vidrio y Productos de Vidrio</t>
  </si>
  <si>
    <t>5-501-001-2000-2400-2406-000</t>
  </si>
  <si>
    <t>Material Eléctrico y Eléctronico</t>
  </si>
  <si>
    <t>5-501-001-2000-2400-2407-000</t>
  </si>
  <si>
    <t>Artículos Metálicos para la Construcción</t>
  </si>
  <si>
    <t>5-501-001-2000-2400-2408-000</t>
  </si>
  <si>
    <t>Estructuras y Manufacturas</t>
  </si>
  <si>
    <t>5-501-001-2000-2400-2409-000</t>
  </si>
  <si>
    <t>Materiales Complementarios</t>
  </si>
  <si>
    <t>5-501-001-2000-2400-2410-000</t>
  </si>
  <si>
    <t>Otros Materiales y Artículos de Construcción y Reparación</t>
  </si>
  <si>
    <t>5-501-001-2000-2500-0000-000</t>
  </si>
  <si>
    <t>PRODUCTOS QUÍMICOS, FARMACÉUTICOS Y DE LABORATORIO</t>
  </si>
  <si>
    <t>5-501-001-2000-2500-2501-000</t>
  </si>
  <si>
    <t>Productos Químicos Básicos</t>
  </si>
  <si>
    <t>5-501-001-2000-2500-2502-000</t>
  </si>
  <si>
    <t>Fertilizantes, Pesticidas y Otros Agroquímicos</t>
  </si>
  <si>
    <t>5-501-001-2000-2500-2503-000</t>
  </si>
  <si>
    <t>Medicinas y Productos Farmacéuticos</t>
  </si>
  <si>
    <t>5-501-001-2000-2500-2504-000</t>
  </si>
  <si>
    <t>Materiales, Accesorios y Suministros Médicos</t>
  </si>
  <si>
    <t>5-501-001-2000-2500-2505-000</t>
  </si>
  <si>
    <t>Materiales, Accesorios y Suministros de Laboratorio</t>
  </si>
  <si>
    <t>5-501-001-2000-2500-2506-000</t>
  </si>
  <si>
    <t>Fibras Sintéticas, Hules, Plásticos y Derivados</t>
  </si>
  <si>
    <t>5-501-001-2000-2500-2507-000</t>
  </si>
  <si>
    <t>Otros Productos Químicos</t>
  </si>
  <si>
    <t>5-501-001-2000-2600-0000-000</t>
  </si>
  <si>
    <t>COMBUSTIBLES, LUBRICANTES Y ADITIVOS</t>
  </si>
  <si>
    <t>5-501-001-2000-2600-2601-000</t>
  </si>
  <si>
    <t>Combustibles, lubricantes y Aditivos</t>
  </si>
  <si>
    <t>5-501-001-2000-2600-2602-000</t>
  </si>
  <si>
    <t>Carbón y sus derivados</t>
  </si>
  <si>
    <t>5-501-001-2000-2700-0000-000</t>
  </si>
  <si>
    <t>VESTUARIO, BLANCOS, PRENDAS DE PROTECCIÓN Y ARTÍCULOS DEPORTIVOS</t>
  </si>
  <si>
    <t>5-501-001-2000-2700-2701-000</t>
  </si>
  <si>
    <t>Vestuario y Uniformes</t>
  </si>
  <si>
    <t>5-501-001-2000-2700-2702-000</t>
  </si>
  <si>
    <t>Prendas de Seguridad y Protección Personal</t>
  </si>
  <si>
    <t>5-501-001-2000-2700-2703-000</t>
  </si>
  <si>
    <t>Artículos Deportivos</t>
  </si>
  <si>
    <t>5-501-001-2000-2700-2704-000</t>
  </si>
  <si>
    <t>Blancos, Productos Textiles, excepto Prendas de Vestir</t>
  </si>
  <si>
    <t>5-501-001-2000-2800-0000-000</t>
  </si>
  <si>
    <t>MATERIALES Y SUMINISTROS PARA SEGURIDAD</t>
  </si>
  <si>
    <t>5-501-001-2000-2800-2801-000</t>
  </si>
  <si>
    <t>Sustancias y Materiales Explosivos</t>
  </si>
  <si>
    <t>5-501-001-2000-2800-2802-000</t>
  </si>
  <si>
    <t>Materiales de Seguridad Pública</t>
  </si>
  <si>
    <t>5-501-001-2000-2900-0000-000</t>
  </si>
  <si>
    <t>HERRAMIENTAS, REFACCIONES Y  ACCESORIOS MENORES</t>
  </si>
  <si>
    <t>5-501-001-2000-2900-2901-000</t>
  </si>
  <si>
    <t>Herramientas Menores</t>
  </si>
  <si>
    <t>5-501-001-2000-2900-2902-000</t>
  </si>
  <si>
    <t>Refacciones y Accesorios Menores de Edificios</t>
  </si>
  <si>
    <t>5-501-001-2000-2900-2903-000</t>
  </si>
  <si>
    <t>Refacciones y Accesorios Menores de Mobiliario y Equipo de Administración, Educacional y Recreativo</t>
  </si>
  <si>
    <t>5-501-001-2000-2900-2904-000</t>
  </si>
  <si>
    <t>Refacciones y Accesorios Menores de Equipo de Cómputo y Tecnologías de la Información</t>
  </si>
  <si>
    <t>5-501-001-2000-2900-2905-000</t>
  </si>
  <si>
    <t>Refacciones y Accesorios Menores de Equipo e Instrumental Médico y de Laboratorio</t>
  </si>
  <si>
    <t>5-501-001-2000-2900-2906-000</t>
  </si>
  <si>
    <t>Refacciones y Accesorios Menores de Equipo de Transporte</t>
  </si>
  <si>
    <t>5-501-001-2000-2900-2907-000</t>
  </si>
  <si>
    <t>Refacciones y Accesorios Menores de Equipo de Defensa y Seguridad</t>
  </si>
  <si>
    <t>5-501-001-2000-2900-2908-000</t>
  </si>
  <si>
    <t>Refacciones y Accesorios Menores de Maquinaria y Otros Equipos</t>
  </si>
  <si>
    <t>5-501-001-2000-2900-2909-000</t>
  </si>
  <si>
    <t>Refacciones y Accesorios Menores Otros Bienes Muebles</t>
  </si>
  <si>
    <t>SERVICIOS GENERALES</t>
  </si>
  <si>
    <t>5-501-001-3000-3100-0000-000</t>
  </si>
  <si>
    <t>SERVICIOS BÁSICOS</t>
  </si>
  <si>
    <t>5-501-001-3000-3100-3101-000</t>
  </si>
  <si>
    <t>Energía Eléctrica</t>
  </si>
  <si>
    <t>5-501-001-3000-3100-3102-000</t>
  </si>
  <si>
    <t>Gas</t>
  </si>
  <si>
    <t>5-501-001-3000-3100-3103-000</t>
  </si>
  <si>
    <t>Agua</t>
  </si>
  <si>
    <t>5-501-001-3000-3100-3104-000</t>
  </si>
  <si>
    <t>Telefonía Tradicional</t>
  </si>
  <si>
    <t>5-501-001-3000-3100-3105-000</t>
  </si>
  <si>
    <t>Telefonía Celular</t>
  </si>
  <si>
    <t>5-501-001-3000-3100-3106-000</t>
  </si>
  <si>
    <t>Radiolocalización</t>
  </si>
  <si>
    <t>5-501-001-3000-3100-3107-000</t>
  </si>
  <si>
    <t>Servicios de Telecomunicaciones y Satélites</t>
  </si>
  <si>
    <t>5-501-001-3000-3100-3108-000</t>
  </si>
  <si>
    <t>Servicios de Acceso a Internet, Redes y Procesamiento de Información</t>
  </si>
  <si>
    <t>5-501-001-3000-3100-3109-000</t>
  </si>
  <si>
    <t>Servicios Postal</t>
  </si>
  <si>
    <t>5-501-001-3000-3100-3110-000</t>
  </si>
  <si>
    <t>Servicios Telegráfico</t>
  </si>
  <si>
    <t>5-501-001-3000-3100-3111-000</t>
  </si>
  <si>
    <t>Servicios Integrales y Otros Servicios</t>
  </si>
  <si>
    <t>5-501-001-3000-3200-0000-000</t>
  </si>
  <si>
    <t>SERVICIOS DE ARRENDAMIENTO</t>
  </si>
  <si>
    <t>5-501-001-3000-3200-3201-000</t>
  </si>
  <si>
    <t>Arrendamiento de Terrenos</t>
  </si>
  <si>
    <t>5-501-001-3000-3200-3202-000</t>
  </si>
  <si>
    <t>Arrendamiento de Edificios y Locales</t>
  </si>
  <si>
    <t>5-501-001-3000-3200-3203-000</t>
  </si>
  <si>
    <t>Arrendamiento de Mobiliario y Equipo de Administración, Educacional y Recreativo</t>
  </si>
  <si>
    <t>5-501-001-3000-3200-3204-000</t>
  </si>
  <si>
    <t>Arrendamiento de Equipo e Instrumental Médico de Laboratorio</t>
  </si>
  <si>
    <t>5-501-001-3000-3200-3205-000</t>
  </si>
  <si>
    <t>Arrendamiento de Equipo y Bienes Informáticos</t>
  </si>
  <si>
    <t>5-501-001-3000-3200-3206-000</t>
  </si>
  <si>
    <t>Arrendamiento de Equipo de Transporte</t>
  </si>
  <si>
    <t>5-501-001-3000-3200-3207-000</t>
  </si>
  <si>
    <t>Arrendamiento de Maquinaria, otros Equipos y Herramienta</t>
  </si>
  <si>
    <t>5-501-001-3000-3200-3208-000</t>
  </si>
  <si>
    <t>Arrendamientos de Activos Intangibles</t>
  </si>
  <si>
    <t>5-501-001-3000-3200-3209-000</t>
  </si>
  <si>
    <t>Arrendamiento Financiero</t>
  </si>
  <si>
    <t>5-501-001-3000-3200-3210-000</t>
  </si>
  <si>
    <t>Otros Arrendamientos</t>
  </si>
  <si>
    <t>5-501-001-3000-3300-0000-000</t>
  </si>
  <si>
    <t>5-501-001-3000-3300-3301-000</t>
  </si>
  <si>
    <t>Servicios Legales, de Contabilidad, Auditoría y Relacionados</t>
  </si>
  <si>
    <t>5-501-001-3000-3300-3302-000</t>
  </si>
  <si>
    <t>Servicios de Diseño, Arquitectura, Ingenieria y Actividades Relacionadas</t>
  </si>
  <si>
    <t>5-501-001-3000-3300-3303-000</t>
  </si>
  <si>
    <t>Servicios de Consultoría Administrativa, Procesos, Técnica y en Tecnologías de la Información</t>
  </si>
  <si>
    <t>5-501-001-3000-3300-3304-000</t>
  </si>
  <si>
    <t>Servicios de Capacitación</t>
  </si>
  <si>
    <t>5-501-001-3000-3300-3305-000</t>
  </si>
  <si>
    <t>Servicios de Investigación Científica y Desarrollo</t>
  </si>
  <si>
    <t>5-501-001-3000-3300-3306-000</t>
  </si>
  <si>
    <t>Servicios Estadísticos y Geográficos</t>
  </si>
  <si>
    <t>5-501-001-3000-3300-3307-000</t>
  </si>
  <si>
    <t>Servicios de Apoyo Administrativo, Traducción, Fotocopiado e Impresión</t>
  </si>
  <si>
    <t>5-501-001-3000-3300-3308-000</t>
  </si>
  <si>
    <t>Servicios de Protección y Seguridad</t>
  </si>
  <si>
    <t>5-501-001-3000-3300-3309-000</t>
  </si>
  <si>
    <t>Servicios de Vigilancia</t>
  </si>
  <si>
    <t>5-501-001-3000-3300-3310-000</t>
  </si>
  <si>
    <t>Servicios Profesionales, Científicos y Técnicos Integrales</t>
  </si>
  <si>
    <t>5-501-001-3000-3400-0000-000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</si>
  <si>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</si>
  <si>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</si>
  <si>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</si>
  <si>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Custodía de Valores</t>
  </si>
  <si>
    <t>Seguros de Responsabilidad Patrimonial y Fianzas</t>
  </si>
  <si>
    <t>Seguros de Bienes Patrimoniales</t>
  </si>
  <si>
    <t>Almacenaje, Envase y Embalaje</t>
  </si>
  <si>
    <t>Fletes y Maniobras</t>
  </si>
  <si>
    <t>Comisiones por Ventas</t>
  </si>
  <si>
    <t>Servcios Financieros, Bancarios y Comerciales Integrales</t>
  </si>
  <si>
    <t>Impuestos de Importación</t>
  </si>
  <si>
    <t>Otros Impuestos y Derechos</t>
  </si>
  <si>
    <t>Apoyo a Peritos Valuadores según Convenio</t>
  </si>
  <si>
    <t>Comisiones Bancarias</t>
  </si>
  <si>
    <t>5-501-001-3000-3500-0000-000</t>
  </si>
  <si>
    <t>SERVICIOS DE INSTALACIÓN, REPARACIÓN, MANTENIMIENTO Y CONSERVACIÓN</t>
  </si>
  <si>
    <t>5-501-001-3000-3500-3501-000</t>
  </si>
  <si>
    <t>Conservación y Mantenimiento Menor de Inmuebles</t>
  </si>
  <si>
    <t>5-501-001-3000-3500-3502-000</t>
  </si>
  <si>
    <t>Instalación, Reparación y Mantenimiento de Mobiliario y Equipo de Administración, Educacional y Recreativo</t>
  </si>
  <si>
    <t>5-501-001-3000-3500-3503-000</t>
  </si>
  <si>
    <t>Instalación, Reparación y Mantenimiento de Equipo de Cómputo y Tecnología de la Información</t>
  </si>
  <si>
    <t>5-501-001-3000-3500-3504-000</t>
  </si>
  <si>
    <t>Instalación, Reparación y Mantenimiento de Equipo e Instrumental Médico y de Laboratorio</t>
  </si>
  <si>
    <t>5-501-001-3000-3500-3505-000</t>
  </si>
  <si>
    <t>Reparación y Mantenimiento de Equipo de Transporte</t>
  </si>
  <si>
    <t>5-501-001-3000-3500-3506-000</t>
  </si>
  <si>
    <t>Reparación y Mantenimiento de Equipo de Defensa y Seguridad</t>
  </si>
  <si>
    <t>5-501-001-3000-3500-3507-000</t>
  </si>
  <si>
    <t>Reparación y Mantenimiento de Equipo de Radiocomunicación</t>
  </si>
  <si>
    <t>5-501-001-3000-3500-3508-000</t>
  </si>
  <si>
    <t>Instalación, Reparación y Mantenimiento de Maquinaria, Otros Equipos y Herramienta</t>
  </si>
  <si>
    <t>5-501-001-3000-3500-3509-000</t>
  </si>
  <si>
    <t>Servicios de Limpieza y Manejo de Desechos</t>
  </si>
  <si>
    <t>5-501-001-3000-3500-3510-000</t>
  </si>
  <si>
    <t>Servicios de Jardinería y Fumigación</t>
  </si>
  <si>
    <t>SERVICIOS DE COMUNICACIÓN SOCIAL Y PUBLICIDAD</t>
  </si>
  <si>
    <t>5-501-001-3000-3600-3601-000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</si>
  <si>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</si>
  <si>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</si>
  <si>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5-501-001-3000-3600-3603-000</t>
  </si>
  <si>
    <t>Servicios de Creatividad, Preproducción y Producción de Publicidad, excepto Internet</t>
  </si>
  <si>
    <t>5-501-001-3000-3600-3604-000</t>
  </si>
  <si>
    <t>Servicios de Revelado de Fotografías</t>
  </si>
  <si>
    <t>Servicios de la Industria Filmica, del Sonido y del Video</t>
  </si>
  <si>
    <t>5-501-001-3000-3600-3606-000</t>
  </si>
  <si>
    <t>Servicios de Creación y Difusión de Contenido Exclusivamente a Través de Internet</t>
  </si>
  <si>
    <t>5-501-001-3000-3600-3607-000</t>
  </si>
  <si>
    <t>Otros Servicios de Información</t>
  </si>
  <si>
    <t>5-501-001-3000-3700-0000-000</t>
  </si>
  <si>
    <t>SERVICIOS DE TRASLADO Y VIÁTICOS</t>
  </si>
  <si>
    <t>5-501-001-3000-3700-3701-000</t>
  </si>
  <si>
    <t>Pasajes Áereos Nacionales</t>
  </si>
  <si>
    <t>5-501-001-3000-3700-3702-000</t>
  </si>
  <si>
    <t>Pasajes Áereos Internacionales</t>
  </si>
  <si>
    <t>5-501-001-3000-3700-3703-000</t>
  </si>
  <si>
    <t>Pasajes Terrestres Nacionales</t>
  </si>
  <si>
    <t>5-501-001-3000-3700-3704-000</t>
  </si>
  <si>
    <t>Pasajes Terrestres Internacionales</t>
  </si>
  <si>
    <t>5-501-001-3000-3700-3705-000</t>
  </si>
  <si>
    <t>Pasajes Marítimos, Lacustres y Fluviales Nacionales</t>
  </si>
  <si>
    <t>5-501-001-3000-3700-3706-000</t>
  </si>
  <si>
    <t>Pasajes Marítimos, Lacustres y Fluviales Internacionales</t>
  </si>
  <si>
    <t>5-501-001-3000-3700-3707-000</t>
  </si>
  <si>
    <t>Autotransporte</t>
  </si>
  <si>
    <t>5-501-001-3000-3700-3708-000</t>
  </si>
  <si>
    <t>Viáticos en el País</t>
  </si>
  <si>
    <t>5-501-001-3000-3700-3709-000</t>
  </si>
  <si>
    <t>Viáticos en el Extranjero</t>
  </si>
  <si>
    <t>5-501-001-3000-3700-3710-000</t>
  </si>
  <si>
    <t>Gastos de Instalación y Traslados de Menaje</t>
  </si>
  <si>
    <t>5-501-001-3000-3700-3711-000</t>
  </si>
  <si>
    <t>Servicios Integrales de Traslado y Viáticos</t>
  </si>
  <si>
    <t>5-501-001-3000-3700-3712-000</t>
  </si>
  <si>
    <t>Otros Servicios de Traslado y Hospedaje</t>
  </si>
  <si>
    <t>SERVICIOS OFICIALES</t>
  </si>
  <si>
    <t>Gastos de Ceremonial</t>
  </si>
  <si>
    <t>5-501-001-3000-3800-3802-000</t>
  </si>
  <si>
    <t>Gastos de Orden Social y Cultural</t>
  </si>
  <si>
    <t>5-501-001-3000-3800-3803-000</t>
  </si>
  <si>
    <t>Congresos y Convenciones</t>
  </si>
  <si>
    <t>5-501-001-3000-3800-3804-000</t>
  </si>
  <si>
    <t>Exposiciones</t>
  </si>
  <si>
    <t>5-501-001-3000-3800-3805-000</t>
  </si>
  <si>
    <t>Gastos de Representación</t>
  </si>
  <si>
    <t>OTROS SERVICIOS GENERALES</t>
  </si>
  <si>
    <t>Servicios Funerarios y de Cementerios</t>
  </si>
  <si>
    <t>Sentencias y Resoluciones Judiciales</t>
  </si>
  <si>
    <t>Penas, Multas, Accesorios y Actualizaciones</t>
  </si>
  <si>
    <t>Otros Gastos por Responsabilidades</t>
  </si>
  <si>
    <t>Otros Servicios Generales</t>
  </si>
  <si>
    <t>5-501-001-4000-0000-0000-000</t>
  </si>
  <si>
    <t>TRANSFERENCIAS, SUBSIDIOS, AYUDAS Y OTRAS AYUDAS</t>
  </si>
  <si>
    <t>5-501-001-4000-4100-0000-000</t>
  </si>
  <si>
    <t>TRANSFERENCIAS INTERNAS Y ASIGNACIONES AL SECTOR PÚBLICO</t>
  </si>
  <si>
    <t>5-501-001-4000-4100-4101-000</t>
  </si>
  <si>
    <t>Asignaciones Presupuestarias al Sistema DIF Municipal</t>
  </si>
  <si>
    <t>5-501-001-4000-4100-4102-000</t>
  </si>
  <si>
    <t>Asignaciones Presupuestarias al Sistema de Agua Potable y Alcantarillado</t>
  </si>
  <si>
    <t>5-501-001-4000-4100-4103-000</t>
  </si>
  <si>
    <t>5-501-001-4000-4100-4104-000</t>
  </si>
  <si>
    <t>Asignaciones Presupuestarias al Instituto Municipal de Vivienva</t>
  </si>
  <si>
    <t>5-501-001-4000-4100-4105-000</t>
  </si>
  <si>
    <t>Transferencias Internas al Sistema DIF Municipal</t>
  </si>
  <si>
    <t>5-501-001-4000-4100-4106-000</t>
  </si>
  <si>
    <t>Transferencias Internas al Sistema de Agua Potable y Alcantarillado</t>
  </si>
  <si>
    <t>5-501-001-4000-4100-4107-000</t>
  </si>
  <si>
    <t>5-501-001-4000-4100-4108-000</t>
  </si>
  <si>
    <t>Transferencias Internas al Instituto de Vivienda Municipal</t>
  </si>
  <si>
    <t>5-501-001-4000-4200-0000-000</t>
  </si>
  <si>
    <t>TRANSFERENCIAS AL RESTO DEL SECTOR PÚBLICO</t>
  </si>
  <si>
    <t>5-501-001-4000-4200-4201-000</t>
  </si>
  <si>
    <t>Transferencias a Fideicomisos</t>
  </si>
  <si>
    <t>5-501-001-4000-4200-4202-000</t>
  </si>
  <si>
    <t>Transferencias a Otras Entidades</t>
  </si>
  <si>
    <t>5-501-001-4000-4300-0000-000</t>
  </si>
  <si>
    <t>SUBSIDIOS Y SUBVENCIONES</t>
  </si>
  <si>
    <t>5-501-001-4000-4300-4301-000</t>
  </si>
  <si>
    <t>Subsidios a la Producción</t>
  </si>
  <si>
    <t>5-501-001-4000-4300-4302-000</t>
  </si>
  <si>
    <t>Subsidios a la Distribución</t>
  </si>
  <si>
    <t>5-501-001-4000-4300-4303-000</t>
  </si>
  <si>
    <t>Subsidios para Inversión</t>
  </si>
  <si>
    <t>5-501-001-4000-4300-4304-000</t>
  </si>
  <si>
    <t>Subsidios a la Prestación de Servicios Públicos</t>
  </si>
  <si>
    <t>5-501-001-4000-4300-4305-000</t>
  </si>
  <si>
    <t>Subsidios para Cubrir Diferenciales de Tasas de Interés</t>
  </si>
  <si>
    <t>5-501-001-4000-4300-4306-000</t>
  </si>
  <si>
    <t>Subsidios a la Vivienda</t>
  </si>
  <si>
    <t>5-501-001-4000-4300-4307-000</t>
  </si>
  <si>
    <t>Subvenciones al Consumo</t>
  </si>
  <si>
    <t>5-501-001-4000-4400-0000-000</t>
  </si>
  <si>
    <t>AYUDAS SOCIALES</t>
  </si>
  <si>
    <t>5-501-001-4000-4400-4401-000</t>
  </si>
  <si>
    <t>Ayudas Sociales a Personas</t>
  </si>
  <si>
    <t>5-501-001-4000-4400-4402-000</t>
  </si>
  <si>
    <t>Becas y Otras Ayudas para Programas de Capacitación</t>
  </si>
  <si>
    <t>5-501-001-4000-4400-4403-000</t>
  </si>
  <si>
    <t>Ayudas Sociales a Institucones de Enseñanza</t>
  </si>
  <si>
    <t>5-501-001-4000-4400-4404-000</t>
  </si>
  <si>
    <t>Ayudas Sociales a Actividades Científicas o Académicas</t>
  </si>
  <si>
    <t>5-501-001-4000-4400-4405-000</t>
  </si>
  <si>
    <t>Ayudas Sociales a Instituciones sin Fines de Lucro</t>
  </si>
  <si>
    <t>5-501-001-4000-4400-4406-000</t>
  </si>
  <si>
    <t>Ayudas Sociales a Cooperativas</t>
  </si>
  <si>
    <t>5-501-001-4000-4400-4407-000</t>
  </si>
  <si>
    <t>Ayudas Sociales a Entidades de Interés Público</t>
  </si>
  <si>
    <t>5-501-001-4000-4400-4408-000</t>
  </si>
  <si>
    <t>Ayudas por Desastres Naturales y Otros Siniestros</t>
  </si>
  <si>
    <t>5-501-001-4000-4500-0000-000</t>
  </si>
  <si>
    <t>PENSIONES Y JUBILACIONES</t>
  </si>
  <si>
    <t>5-501-001-4000-4500-4501-000</t>
  </si>
  <si>
    <t>Pensiones</t>
  </si>
  <si>
    <t>5-501-001-4000-4500-4502-000</t>
  </si>
  <si>
    <t>Jubilaciones</t>
  </si>
  <si>
    <t>5-501-001-4000-4600-0000-000</t>
  </si>
  <si>
    <t>5-501-001-4000-4600-4601-000</t>
  </si>
  <si>
    <t>Transferencias a Fideicomisos Municipales</t>
  </si>
  <si>
    <t>5-501-001-4000-4600-4602-000</t>
  </si>
  <si>
    <t>Transferencias al Exterior</t>
  </si>
  <si>
    <t>5-501-001-5000-0000-0000-000</t>
  </si>
  <si>
    <t>BIENES MUEBLES, INMUEBLES E INTANGIBLES</t>
  </si>
  <si>
    <t>5-501-001-5000-5100-0000-000</t>
  </si>
  <si>
    <t>MOBILIARIO Y EQUIPO DE ADMINISTRACIÓN</t>
  </si>
  <si>
    <t>5-501-001-5000-5100-5101-000</t>
  </si>
  <si>
    <t>Muebles de Oficina y Estantería</t>
  </si>
  <si>
    <t>5-501-001-5000-5100-5102-000</t>
  </si>
  <si>
    <t>Muebles, excepto Oficina y Estantería</t>
  </si>
  <si>
    <t>5-501-001-5000-5100-5103-000</t>
  </si>
  <si>
    <t>Bienes Artísticos, Culturales y Científicos</t>
  </si>
  <si>
    <t>5-501-001-5000-5100-5104-000</t>
  </si>
  <si>
    <t>Objetos de Valor</t>
  </si>
  <si>
    <t>5-501-001-5000-5100-5105-000</t>
  </si>
  <si>
    <t>Equipos de Cómputo y de Tecnologías de la Información</t>
  </si>
  <si>
    <t>5-501-001-5000-5100-5106-000</t>
  </si>
  <si>
    <t>Medios Magnéticos y Ópticos</t>
  </si>
  <si>
    <t>5-501-001-5000-5100-5107-000</t>
  </si>
  <si>
    <t>Otros Mobiliarios y Equipo de Administración</t>
  </si>
  <si>
    <t>5-501-001-5000-5100-5108-000</t>
  </si>
  <si>
    <t>Mobiliario y Equipo para Comercio y Servicios</t>
  </si>
  <si>
    <t>5-501-001-5000-5200-0000-000</t>
  </si>
  <si>
    <t>MOBILIARIO Y EQUIPO EDUCACIONAL Y RECREATIVO</t>
  </si>
  <si>
    <t>5-501-001-5000-5200-5201-000</t>
  </si>
  <si>
    <t>Equipos y Aparatos Audiovisuales</t>
  </si>
  <si>
    <t>5-501-001-5000-5200-5202-000</t>
  </si>
  <si>
    <t>Aparatos Deportivos</t>
  </si>
  <si>
    <t>5-501-001-5000-5200-5203-000</t>
  </si>
  <si>
    <t>Cámaras Fotográficas y de Video</t>
  </si>
  <si>
    <t>5-501-001-5000-5200-5204-000</t>
  </si>
  <si>
    <t>Otro Mobiliario y Equipo Educacional y Recreativo</t>
  </si>
  <si>
    <t>5-501-001-5000-5300-0000-000</t>
  </si>
  <si>
    <t>EQUIPO E INSTRUMENTAL MÉDICO Y DE LABORATORIO</t>
  </si>
  <si>
    <t>5-501-001-5000-5300-5301-000</t>
  </si>
  <si>
    <t>Equipo Médico y de Laboratorio</t>
  </si>
  <si>
    <t>5-501-001-5000-5300-5302-000</t>
  </si>
  <si>
    <t>Instrumental Médico y de Laboratorio</t>
  </si>
  <si>
    <t>5-501-001-5000-5400-0000-000</t>
  </si>
  <si>
    <t>VEHÍCULOS Y EQUIPO DE TRANSPORTE</t>
  </si>
  <si>
    <t>5-501-001-5000-5400-5401-000</t>
  </si>
  <si>
    <t>Automóviles y Camiones</t>
  </si>
  <si>
    <t>5-501-001-5000-5400-5402-000</t>
  </si>
  <si>
    <t>Carrocerías y Remolques</t>
  </si>
  <si>
    <t>5-501-001-5000-5400-5403-000</t>
  </si>
  <si>
    <t>Equipo Aeroespacial</t>
  </si>
  <si>
    <t>5-501-001-5000-5400-5404-000</t>
  </si>
  <si>
    <t>Equipo Ferroviario</t>
  </si>
  <si>
    <t>5-501-001-5000-5400-5405-000</t>
  </si>
  <si>
    <t>Embarcaciones</t>
  </si>
  <si>
    <t>5-501-001-5000-5400-5406-000</t>
  </si>
  <si>
    <t>Otros Equipos de Transporte</t>
  </si>
  <si>
    <t>5-501-001-5000-5500-0000-000</t>
  </si>
  <si>
    <t>EQUIPO DE DEFENSA Y SEGURIDAD</t>
  </si>
  <si>
    <t>5-501-001-5000-5500-5501-000</t>
  </si>
  <si>
    <t>Equipo de Defensa y Seguridad</t>
  </si>
  <si>
    <t>5-501-001-5000-5600-0000-000</t>
  </si>
  <si>
    <t xml:space="preserve">MAQUINARIA OTROS EQUIPOS Y HERRAMIENTAS </t>
  </si>
  <si>
    <t>5-501-001-5000-5600-5601-000</t>
  </si>
  <si>
    <t>Maquinaria y Equipo Agropecuario</t>
  </si>
  <si>
    <t>5-501-001-5000-5600-5602-000</t>
  </si>
  <si>
    <t>Maquinaria y Equipo Industrial</t>
  </si>
  <si>
    <t>5-501-001-5000-5600-5603-000</t>
  </si>
  <si>
    <t>Maquinaria y Equipo de Construcción</t>
  </si>
  <si>
    <t>5-501-001-5000-5600-5604-000</t>
  </si>
  <si>
    <t>Sistemas de Aire Acondicionado, Calefacción y Refrigeración Industrial y Comercial</t>
  </si>
  <si>
    <t>5-501-001-5000-5600-5605-000</t>
  </si>
  <si>
    <t>Equipo de Comunicación y Telecomunicación</t>
  </si>
  <si>
    <t>5-501-001-5000-5600-5606-000</t>
  </si>
  <si>
    <t>Equipo de Generación Eléctrica, Aparatos y Accesorios Eléctricos</t>
  </si>
  <si>
    <t>5-501-001-5000-5600-5607-000</t>
  </si>
  <si>
    <t>Herramientas y Máquina-Herramientas</t>
  </si>
  <si>
    <t>5-501-001-5000-5600-5608-000</t>
  </si>
  <si>
    <t>Otros Equipos</t>
  </si>
  <si>
    <t>5-501-001-5000-5700-0000-000</t>
  </si>
  <si>
    <t>ACTIVOS BIOLÓGICOS</t>
  </si>
  <si>
    <t>5-501-001-5000-5700-5701-000</t>
  </si>
  <si>
    <t>Bovinos</t>
  </si>
  <si>
    <t>5-501-001-5000-5700-5702-000</t>
  </si>
  <si>
    <t>Porcinos</t>
  </si>
  <si>
    <t>5-501-001-5000-5700-5703-000</t>
  </si>
  <si>
    <t>Aves</t>
  </si>
  <si>
    <t>5-501-001-5000-5700-5704-000</t>
  </si>
  <si>
    <t>Ovinos y Caprinos</t>
  </si>
  <si>
    <t>5-501-001-5000-5700-5705-000</t>
  </si>
  <si>
    <t>Peces y Acuacultura</t>
  </si>
  <si>
    <t>5-501-001-5000-5700-5706-000</t>
  </si>
  <si>
    <t>Equinos</t>
  </si>
  <si>
    <t>5-501-001-5000-5700-5707-000</t>
  </si>
  <si>
    <t>Especies Menores y de Zoológico</t>
  </si>
  <si>
    <t>5-501-001-5000-5700-5708-000</t>
  </si>
  <si>
    <t>Árboles y Plantas</t>
  </si>
  <si>
    <t>5-501-001-5000-5700-5709-000</t>
  </si>
  <si>
    <t>Otros Activos y Biológicos</t>
  </si>
  <si>
    <t>5-501-001-5000-5800-0000-000</t>
  </si>
  <si>
    <t>BIENES INMUEBLES</t>
  </si>
  <si>
    <t>5-501-001-5000-5800-5801-000</t>
  </si>
  <si>
    <t>Terrenos</t>
  </si>
  <si>
    <t>5-501-001-5000-5800-5802-000</t>
  </si>
  <si>
    <t>Viviendas</t>
  </si>
  <si>
    <t>5-501-001-5000-5800-5803-000</t>
  </si>
  <si>
    <t>Edificios no Residenciales</t>
  </si>
  <si>
    <t>5-501-001-5000-5800-5804-000</t>
  </si>
  <si>
    <t xml:space="preserve">Edificios e Instalaciones </t>
  </si>
  <si>
    <t>5-501-001-5000-5800-5805-000</t>
  </si>
  <si>
    <t>Otros Bienes Inmuebles</t>
  </si>
  <si>
    <t>5-501-001-5000-5900-0000-000</t>
  </si>
  <si>
    <t>ACTIVOS INTANGIBLES</t>
  </si>
  <si>
    <t>5-501-001-5000-5900-5901-000</t>
  </si>
  <si>
    <t>Software</t>
  </si>
  <si>
    <t>5-501-001-5000-5900-5902-000</t>
  </si>
  <si>
    <t>Patentes</t>
  </si>
  <si>
    <t>5-501-001-5000-5900-5903-000</t>
  </si>
  <si>
    <t>Marcas</t>
  </si>
  <si>
    <t>5-501-001-5000-5900-5904-000</t>
  </si>
  <si>
    <t>Derechos</t>
  </si>
  <si>
    <t>5-501-001-5000-5900-5905-000</t>
  </si>
  <si>
    <t>Concesiones</t>
  </si>
  <si>
    <t>5-501-001-5000-5900-5906-000</t>
  </si>
  <si>
    <t>Franquicias</t>
  </si>
  <si>
    <t>5-501-001-5000-5900-5907-000</t>
  </si>
  <si>
    <t>Licencias Informáticas e Intelectuales</t>
  </si>
  <si>
    <t>5-501-001-5000-5900-5908-000</t>
  </si>
  <si>
    <t>Licencias Industriales, Comerciales y Otras</t>
  </si>
  <si>
    <t>5-501-001-5000-5900-5909-000</t>
  </si>
  <si>
    <t>Otros Activos Intangibles</t>
  </si>
  <si>
    <t>5-501-001-6000-0000-0000-000</t>
  </si>
  <si>
    <t>INVERSIÓN PÚBLICA</t>
  </si>
  <si>
    <t>5-501-001-6000-6100-0000-000</t>
  </si>
  <si>
    <t>OBRA PÚBLICA EN BIENES DE DOMINIO PÚBLICO</t>
  </si>
  <si>
    <t>5-501-001-6000-6100-6101-000</t>
  </si>
  <si>
    <t>Edificación Habitacional</t>
  </si>
  <si>
    <t>5-501-001-6000-6100-6102-000</t>
  </si>
  <si>
    <t>Edificación no Habitacional</t>
  </si>
  <si>
    <t>5-501-001-6000-6100-6103-000</t>
  </si>
  <si>
    <t>Construcción de Obras para el Abastecimiento de Agua, Petróleo, Gas, Eléctricidad y Telecomunicaciones</t>
  </si>
  <si>
    <t>5-501-001-6000-6100-6104-000</t>
  </si>
  <si>
    <t>División de Terrenos y Construcción de Obras de Urbanización</t>
  </si>
  <si>
    <t>5-501-001-6000-6100-6105-000</t>
  </si>
  <si>
    <t>Construcción de Vías de Comunicación</t>
  </si>
  <si>
    <t>5-501-001-6000-6100-6106-000</t>
  </si>
  <si>
    <t>Otras Construcciones de Ingeniería Civil u Obra Pesada</t>
  </si>
  <si>
    <t>5-501-001-6000-6100-6107-000</t>
  </si>
  <si>
    <t xml:space="preserve">Instalaciones y Equipamiento en Construcciones </t>
  </si>
  <si>
    <t>5-501-001-6000-6100-6108-000</t>
  </si>
  <si>
    <t>Trabajos de Acabados en Edificaciones y Otros Trabajos Especializados</t>
  </si>
  <si>
    <t>5-501-001-6000-6200-0000-000</t>
  </si>
  <si>
    <t>OBRA PÚBLICA EN BIENES PROPIOS</t>
  </si>
  <si>
    <t>5-501-001-6000-6200-6201-000</t>
  </si>
  <si>
    <t>5-501-001-6000-6200-6202-000</t>
  </si>
  <si>
    <t>5-501-001-6000-6200-6203-000</t>
  </si>
  <si>
    <t>5-501-001-6000-6200-6204-000</t>
  </si>
  <si>
    <t>5-501-001-6000-6200-6205-000</t>
  </si>
  <si>
    <t>5-501-001-6000-6200-6206-000</t>
  </si>
  <si>
    <t>5-501-001-6000-6200-6207-000</t>
  </si>
  <si>
    <t>5-501-001-6000-6200-6208-000</t>
  </si>
  <si>
    <t>5-501-001-6000-6300-0000-000</t>
  </si>
  <si>
    <t>PROYECTOS PRODUCTIVOS Y ACCIONES DE FOMENTO</t>
  </si>
  <si>
    <t>5-501-001-6000-6300-6301-000</t>
  </si>
  <si>
    <t>Estudios, Formulación y Evaluación de Proyectos Productivos no Incluidos en Conceptos Anteriores de este Capítulo</t>
  </si>
  <si>
    <t>5-501-001-6000-6300-6302-000</t>
  </si>
  <si>
    <t>Ejecución de Proyectos Productivos no Incluidos en Conceptos Anteriores de este Capítulo</t>
  </si>
  <si>
    <t>5-501-001-6000-6300-6303-000</t>
  </si>
  <si>
    <t>Estudios e Investigaciones</t>
  </si>
  <si>
    <t>5-501-001-7000-0000-0000-000</t>
  </si>
  <si>
    <t>INVERSIONES FINANCIERAS Y OTRAS PROVISIONES</t>
  </si>
  <si>
    <t>5-501-001-7000-7100-0000-000</t>
  </si>
  <si>
    <t>INVERSIONES FINANCIERAS PARA EL FOMENTO DE ACTIVIDADES PRODUCTIVAS</t>
  </si>
  <si>
    <t>5-501-001-7000-7100-7101-000</t>
  </si>
  <si>
    <t>Créditos Otorgados por Entidades Federativas y  Municipios al Sector Social y Privado para el Fomento de Actividades Productivas</t>
  </si>
  <si>
    <t>5-501-001-7000-7100-7102-000</t>
  </si>
  <si>
    <t>Créditos Otorgados por el Municipio a Entidades Paramunicipales para el Fomento de Actividades Productivas</t>
  </si>
  <si>
    <t>5-501-001-7000-7200-0000-000</t>
  </si>
  <si>
    <t>ACCIONES Y PARTICIPACIONES DE CAPITAL</t>
  </si>
  <si>
    <t>5-501-001-7000-7200-7201-000</t>
  </si>
  <si>
    <t>Acciones y Participaciones de Capital a Entidades Paramunicipales no Empresariales y no Financieras con Fines de Política Económica</t>
  </si>
  <si>
    <t>5-501-001-7000-7300-0000-000</t>
  </si>
  <si>
    <t>COMPRA DE TÍTULOS Y VALORES</t>
  </si>
  <si>
    <t>5-501-001-7000-7300-7301-000</t>
  </si>
  <si>
    <t>Bonos</t>
  </si>
  <si>
    <t>5-501-001-7000-7300-7302-000</t>
  </si>
  <si>
    <t>Valores Representativos Adquiridos con Fines de Política Económica</t>
  </si>
  <si>
    <t>5-501-001-7000-7400-0000-000</t>
  </si>
  <si>
    <t>CONCESIÓN DE PRÉSTAMOS</t>
  </si>
  <si>
    <t>5-501-001-7000-7400-7401-000</t>
  </si>
  <si>
    <t>Concesión de Préstamos a Entidades Paramunicipales no Empresariales y no Financieras con Fines de Política Económica</t>
  </si>
  <si>
    <t>5-501-001-7000-7400-7402-000</t>
  </si>
  <si>
    <t>Concesión de Préstamos al Sector Privado con Fines de Política Económica</t>
  </si>
  <si>
    <t>5-501-001-7000-7500-0000-000</t>
  </si>
  <si>
    <t>INVERSIONES EN FIDEICOMISOS, MANDATOS Y OTROS ANÁLOGOS</t>
  </si>
  <si>
    <t>5-501-001-7000-7500-7501-000</t>
  </si>
  <si>
    <t>Inversiones en Fideimcomisos Municipales</t>
  </si>
  <si>
    <t>5-501-001-7000-7500-7502-000</t>
  </si>
  <si>
    <t>Fideicomisos de Empresas Privadas y Particulares</t>
  </si>
  <si>
    <t>5-501-001-7000-7600-0000-000</t>
  </si>
  <si>
    <t>OTRAS INVERSIONES FINANCIERAS</t>
  </si>
  <si>
    <t>5-501-001-7000-7600-7601-000</t>
  </si>
  <si>
    <t>Depósitos a Largo Plazo en Moneda Nacional</t>
  </si>
  <si>
    <t>5-501-001-7000-7600-7602-000</t>
  </si>
  <si>
    <t>Depósitos a Largo Plazo en Moneda Extranjera</t>
  </si>
  <si>
    <t>5-501-001-8000-0000-0000-000</t>
  </si>
  <si>
    <t>VARIOS</t>
  </si>
  <si>
    <t>5-501-001-8000-8100-0000-000</t>
  </si>
  <si>
    <t>5-501-001-8000-8100-8101-000</t>
  </si>
  <si>
    <t>Deficiente de Alumbrado Público</t>
  </si>
  <si>
    <t>5-501-001-8000-8100-8102-000</t>
  </si>
  <si>
    <t>Multas Federales no Fiscales</t>
  </si>
  <si>
    <t>5-501-001-8000-8100-8103-000</t>
  </si>
  <si>
    <t xml:space="preserve">Honorarios, Gastos y/o Derechos </t>
  </si>
  <si>
    <t>5-501-001-9000-0000-0000-000</t>
  </si>
  <si>
    <t>DEUDA PÚBLICA</t>
  </si>
  <si>
    <t>5-501-001-9000-9100-0000-000</t>
  </si>
  <si>
    <t>AMORTIZACIÓN DE LA DEUDA PÚBLICA</t>
  </si>
  <si>
    <t>5-501-001-9000-9100-9101-000</t>
  </si>
  <si>
    <t>Amortización de la Deuda Interna con Instituciones de Crédito</t>
  </si>
  <si>
    <t>5-501-001-9000-9100-9102-000</t>
  </si>
  <si>
    <t>Amortización de la Deuda Interna por Emisión de Títulos y Valores</t>
  </si>
  <si>
    <t>5-501-001-9000-9100-9103-000</t>
  </si>
  <si>
    <t>Amortización de Arrendamientos Financieros Nacionales</t>
  </si>
  <si>
    <t>5-501-001-9000-9200-0000-000</t>
  </si>
  <si>
    <t>INTERESES DE LA DEUDA PÚBLICA</t>
  </si>
  <si>
    <t>5-501-001-9000-9200-9201-000</t>
  </si>
  <si>
    <t>Intereses de la Deuda Interna con Instituciones de Crédito</t>
  </si>
  <si>
    <t>5-501-001-9000-9200-9202-000</t>
  </si>
  <si>
    <t>Intereses derivados de la Colocación de Títulos y Valores</t>
  </si>
  <si>
    <t>5-501-001-9000-9200-9203-000</t>
  </si>
  <si>
    <t>Intereses de Arrendamientos Financieros Nacionales</t>
  </si>
  <si>
    <t>5-501-001-9000-9300-0000-000</t>
  </si>
  <si>
    <t>COMISIONES DE LA DEUDA PÚBLICA</t>
  </si>
  <si>
    <t>5-501-001-9000-9300-9301-000</t>
  </si>
  <si>
    <t>Comisiones de la Deuda Pública Interna</t>
  </si>
  <si>
    <t>5-501-001-9000-9400-0000-000</t>
  </si>
  <si>
    <t>GASTOS DE LA DEUDA PÚBLICA</t>
  </si>
  <si>
    <t>5-501-001-9000-9400-9401-000</t>
  </si>
  <si>
    <t>Gasto de la Deuda Pública Interna</t>
  </si>
  <si>
    <t>5-501-001-9000-9500-0000-000</t>
  </si>
  <si>
    <t>COSTO POR COBERTURAS</t>
  </si>
  <si>
    <t>5-501-001-9000-9500-9501-000</t>
  </si>
  <si>
    <t>Costo por Cobertura de la Deuda Pública Interna</t>
  </si>
  <si>
    <t>5-501-001-9000-9600-0000-000</t>
  </si>
  <si>
    <t>APOYOS FINACIEROS</t>
  </si>
  <si>
    <t>5-501-001-9000-9600-9601-000</t>
  </si>
  <si>
    <t>Apoyos a Intermediarios Financieros</t>
  </si>
  <si>
    <t>5-501-001-9000-9900-0000-000</t>
  </si>
  <si>
    <t>ADEUDOS DE EJERCICIOS FISCALES ANTERIORES</t>
  </si>
  <si>
    <t>5-501-001-9000-9900-9901-000</t>
  </si>
  <si>
    <t>ADEFAS</t>
  </si>
  <si>
    <t>ADMINISTRACIÓN</t>
  </si>
  <si>
    <t xml:space="preserve">PRESIDENCIA </t>
  </si>
  <si>
    <t>DIRECCIÓN GENERAL</t>
  </si>
  <si>
    <t>5-501-002-1000-1100-1101-000</t>
  </si>
  <si>
    <t>5-501-002-1000-1100-1102-000</t>
  </si>
  <si>
    <t>5-501-002-1000-1100-1105-000</t>
  </si>
  <si>
    <t>5-501-002-1000-1200-1201-000</t>
  </si>
  <si>
    <t>5-501-002-1000-1200-1203-000</t>
  </si>
  <si>
    <t>5-501-002-1000-1200-1205-000</t>
  </si>
  <si>
    <t>5-501-002-1000-1200-1206-000</t>
  </si>
  <si>
    <t>5-501-002-1000-1200-1207-000</t>
  </si>
  <si>
    <t>5-501-002-1000-1300-1301-000</t>
  </si>
  <si>
    <t>5-501-002-1000-1300-1304-000</t>
  </si>
  <si>
    <t>5-501-002-1000-1300-1306-000</t>
  </si>
  <si>
    <t>5-501-002-1000-1300-1307-000</t>
  </si>
  <si>
    <t>5-501-002-1000-1300-1308-000</t>
  </si>
  <si>
    <t>5-501-002-1000-1300-1309-000</t>
  </si>
  <si>
    <t>5-501-002-1000-1300-1311-000</t>
  </si>
  <si>
    <t>5-501-002-1000-1300-1312-000</t>
  </si>
  <si>
    <t>5-501-002-1000-1300-1313-000</t>
  </si>
  <si>
    <t>5-501-002-1000-1300-1314-000</t>
  </si>
  <si>
    <t>5-501-002-1000-1300-1315-000</t>
  </si>
  <si>
    <t>5-501-002-1000-1300-1316-000</t>
  </si>
  <si>
    <t>5-501-002-1000-1300-1317-000</t>
  </si>
  <si>
    <t>5-501-002-1000-1300-1319-000</t>
  </si>
  <si>
    <t>5-501-002-1000-1400-1401-000</t>
  </si>
  <si>
    <t>5-501-002-1000-1400-1402-000</t>
  </si>
  <si>
    <t>5-501-002-1000-1400-1403-000</t>
  </si>
  <si>
    <t>5-501-002-1000-1400-1404-000</t>
  </si>
  <si>
    <t>5-501-002-1000-1400-1407-000</t>
  </si>
  <si>
    <t>5-501-002-1000-1400-1408-000</t>
  </si>
  <si>
    <t>5-501-002-1000-1400-1409-000</t>
  </si>
  <si>
    <t>5-501-002-1000-1500-1501-000</t>
  </si>
  <si>
    <t>5-501-002-1000-1500-1502-000</t>
  </si>
  <si>
    <t>5-501-002-1000-1500-1503-000</t>
  </si>
  <si>
    <t>5-501-002-1000-1500-1506-000</t>
  </si>
  <si>
    <t>5-501-002-1000-1500-1507-000</t>
  </si>
  <si>
    <t>5-501-002-1000-1500-1508-000</t>
  </si>
  <si>
    <t>5-501-002-1000-1500-1509-000</t>
  </si>
  <si>
    <t>5-501-002-1000-1500-1510-000</t>
  </si>
  <si>
    <t>5-501-002-1000-1500-1512-000</t>
  </si>
  <si>
    <t>5-501-002-1000-1600-0000-000</t>
  </si>
  <si>
    <t>5-501-002-1000-1600-1601-000</t>
  </si>
  <si>
    <t>5-501-002-1000-1600-1602-000</t>
  </si>
  <si>
    <t>5-501-002-1000-1600-1603-000</t>
  </si>
  <si>
    <t>5-501-002-1000-1700-0000-000</t>
  </si>
  <si>
    <t>5-501-002-1000-1700-1701-000</t>
  </si>
  <si>
    <t>5-501-002-1000-1700-1702-000</t>
  </si>
  <si>
    <t>5-501-002-1000-1700-1703-000</t>
  </si>
  <si>
    <t>5-501-002-1000-1700-1704-000</t>
  </si>
  <si>
    <t>5-501-002-1000-1800-1802-000</t>
  </si>
  <si>
    <t>5-501-002-1000-1800-1803-000</t>
  </si>
  <si>
    <t>5-501-002-2000-2100-2103-000</t>
  </si>
  <si>
    <t>5-501-002-2000-2100-2104-000</t>
  </si>
  <si>
    <t>5-501-002-2000-2100-2105-000</t>
  </si>
  <si>
    <t>5-501-002-2000-2100-2107-000</t>
  </si>
  <si>
    <t>5-501-002-2000-2100-2108-000</t>
  </si>
  <si>
    <t>5-501-002-2000-2100-2109-000</t>
  </si>
  <si>
    <t>5-501-002-2000-2100-2110-000</t>
  </si>
  <si>
    <t>5-501-002-2000-2200-0000-000</t>
  </si>
  <si>
    <t>5-501-002-2000-2200-2201-000</t>
  </si>
  <si>
    <t>5-501-002-2000-2200-2202-000</t>
  </si>
  <si>
    <t>5-501-002-2000-2200-2203-000</t>
  </si>
  <si>
    <t>5-501-002-2000-2200-2204-000</t>
  </si>
  <si>
    <t>5-501-002-2000-2200-2205-000</t>
  </si>
  <si>
    <t>5-501-002-2000-2300-0000-000</t>
  </si>
  <si>
    <t>5-501-002-2000-2300-2301-000</t>
  </si>
  <si>
    <t>5-501-002-2000-2300-2302-000</t>
  </si>
  <si>
    <t>5-501-002-2000-2300-2303-000</t>
  </si>
  <si>
    <t>5-501-002-2000-2300-2304-000</t>
  </si>
  <si>
    <t>5-501-002-2000-2300-2305-000</t>
  </si>
  <si>
    <t>5-501-002-2000-2400-0000-000</t>
  </si>
  <si>
    <t>5-501-002-2000-2400-2401-000</t>
  </si>
  <si>
    <t>5-501-002-2000-2400-2402-000</t>
  </si>
  <si>
    <t>5-501-002-2000-2400-2403-000</t>
  </si>
  <si>
    <t>5-501-002-2000-2400-2404-000</t>
  </si>
  <si>
    <t>5-501-002-2000-2400-2405-000</t>
  </si>
  <si>
    <t>5-501-002-2000-2400-2406-000</t>
  </si>
  <si>
    <t>5-501-002-2000-2400-2407-000</t>
  </si>
  <si>
    <t>5-501-002-2000-2400-2408-000</t>
  </si>
  <si>
    <t>5-501-002-2000-2400-2409-000</t>
  </si>
  <si>
    <t>5-501-002-2000-2400-2410-000</t>
  </si>
  <si>
    <t>5-501-002-2000-2500-0000-000</t>
  </si>
  <si>
    <t>5-501-002-2000-2500-2501-000</t>
  </si>
  <si>
    <t>5-501-002-2000-2500-2502-000</t>
  </si>
  <si>
    <t>5-501-002-2000-2500-2503-000</t>
  </si>
  <si>
    <t>5-501-002-2000-2500-2504-000</t>
  </si>
  <si>
    <t>5-501-002-2000-2500-2505-000</t>
  </si>
  <si>
    <t>5-501-002-2000-2500-2506-000</t>
  </si>
  <si>
    <t>5-501-002-2000-2500-2507-000</t>
  </si>
  <si>
    <t>5-501-002-2000-2600-2602-000</t>
  </si>
  <si>
    <t>5-501-002-2000-2700-2702-000</t>
  </si>
  <si>
    <t>5-501-002-2000-2700-2703-000</t>
  </si>
  <si>
    <t>5-501-002-2000-2700-2704-000</t>
  </si>
  <si>
    <t>5-501-002-2000-2800-0000-000</t>
  </si>
  <si>
    <t>5-501-002-2000-2800-2801-000</t>
  </si>
  <si>
    <t>5-501-002-2000-2800-2802-000</t>
  </si>
  <si>
    <t>5-501-002-2000-2900-0000-000</t>
  </si>
  <si>
    <t>5-501-002-2000-2900-2901-000</t>
  </si>
  <si>
    <t>5-501-002-2000-2900-2902-000</t>
  </si>
  <si>
    <t>5-501-002-2000-2900-2903-000</t>
  </si>
  <si>
    <t>5-501-002-2000-2900-2904-000</t>
  </si>
  <si>
    <t>5-501-002-2000-2900-2905-000</t>
  </si>
  <si>
    <t>5-501-002-2000-2900-2906-000</t>
  </si>
  <si>
    <t>5-501-002-2000-2900-2907-000</t>
  </si>
  <si>
    <t>5-501-002-2000-2900-2908-000</t>
  </si>
  <si>
    <t>5-501-002-2000-2900-2909-000</t>
  </si>
  <si>
    <t>5-501-002-3000-3100-3101-000</t>
  </si>
  <si>
    <t>5-501-002-3000-3100-3102-000</t>
  </si>
  <si>
    <t>5-501-002-3000-3100-3106-000</t>
  </si>
  <si>
    <t>5-501-002-3000-3100-3107-000</t>
  </si>
  <si>
    <t>5-501-002-3000-3100-3108-000</t>
  </si>
  <si>
    <t>5-501-002-3000-3100-3109-000</t>
  </si>
  <si>
    <t>5-501-002-3000-3100-3110-000</t>
  </si>
  <si>
    <t>5-501-002-3000-3100-3111-000</t>
  </si>
  <si>
    <t>5-501-002-3000-3200-3201-000</t>
  </si>
  <si>
    <t>5-501-002-3000-3200-3202-000</t>
  </si>
  <si>
    <t>5-501-002-3000-3200-3203-000</t>
  </si>
  <si>
    <t>5-501-002-3000-3200-3204-000</t>
  </si>
  <si>
    <t>5-501-002-3000-3200-3205-000</t>
  </si>
  <si>
    <t>5-501-002-3000-3200-3206-000</t>
  </si>
  <si>
    <t>5-501-002-3000-3200-3207-000</t>
  </si>
  <si>
    <t>5-501-002-3000-3200-3208-000</t>
  </si>
  <si>
    <t>5-501-002-3000-3200-3209-000</t>
  </si>
  <si>
    <t>5-501-002-3000-3300-0000-000</t>
  </si>
  <si>
    <t>5-501-002-3000-3300-3301-000</t>
  </si>
  <si>
    <t>5-501-002-3000-3300-3302-000</t>
  </si>
  <si>
    <t>5-501-002-3000-3300-3303-000</t>
  </si>
  <si>
    <t>5-501-002-3000-3300-3304-000</t>
  </si>
  <si>
    <t>5-501-002-3000-3300-3305-000</t>
  </si>
  <si>
    <t>5-501-002-3000-3300-3306-000</t>
  </si>
  <si>
    <t>5-501-002-3000-3300-3307-000</t>
  </si>
  <si>
    <t>5-501-002-3000-3300-3308-000</t>
  </si>
  <si>
    <t>5-501-002-3000-3300-3309-000</t>
  </si>
  <si>
    <t>5-501-002-3000-3300-3310-000</t>
  </si>
  <si>
    <t>5-501-002-3000-3500-3502-000</t>
  </si>
  <si>
    <t>5-501-002-3000-3500-3504-000</t>
  </si>
  <si>
    <t>5-501-002-3000-3500-3506-000</t>
  </si>
  <si>
    <t>5-501-002-3000-3500-3507-000</t>
  </si>
  <si>
    <t>5-501-002-3000-3500-3508-000</t>
  </si>
  <si>
    <t>5-501-002-3000-3500-3509-000</t>
  </si>
  <si>
    <t>5-501-002-3000-3500-3510-000</t>
  </si>
  <si>
    <t>5-501-002-3000-3600-0000-000</t>
  </si>
  <si>
    <t>5-501-002-3000-3600-3601-000</t>
  </si>
  <si>
    <t>5-501-002-3000-3600-3602-000</t>
  </si>
  <si>
    <t>5-501-002-3000-3600-3603-000</t>
  </si>
  <si>
    <t>5-501-002-3000-3600-3604-000</t>
  </si>
  <si>
    <t>5-501-002-3000-3600-3605-000</t>
  </si>
  <si>
    <t>5-501-002-3000-3600-3606-000</t>
  </si>
  <si>
    <t>5-501-002-3000-3600-3607-000</t>
  </si>
  <si>
    <t>5-501-002-3000-3700-0000-000</t>
  </si>
  <si>
    <t>5-501-002-3000-3700-3701-000</t>
  </si>
  <si>
    <t>5-501-002-3000-3700-3702-000</t>
  </si>
  <si>
    <t>5-501-002-3000-3700-3703-000</t>
  </si>
  <si>
    <t>5-501-002-3000-3700-3704-000</t>
  </si>
  <si>
    <t>5-501-002-3000-3700-3705-000</t>
  </si>
  <si>
    <t>5-501-002-3000-3700-3706-000</t>
  </si>
  <si>
    <t>5-501-002-3000-3700-3707-000</t>
  </si>
  <si>
    <t>5-501-002-3000-3700-3708-000</t>
  </si>
  <si>
    <t>5-501-002-3000-3700-3709-000</t>
  </si>
  <si>
    <t>5-501-002-3000-3700-3710-000</t>
  </si>
  <si>
    <t>5-501-002-3000-3700-3711-000</t>
  </si>
  <si>
    <t>5-501-002-3000-3700-3712-000</t>
  </si>
  <si>
    <t>5-501-002-3000-3800-3802-000</t>
  </si>
  <si>
    <t>5-501-002-3000-3800-3803-000</t>
  </si>
  <si>
    <t>5-501-002-3000-3800-3804-000</t>
  </si>
  <si>
    <t>5-501-002-3000-3800-3805-000</t>
  </si>
  <si>
    <t>5-501-002-4000-4100-0000-000</t>
  </si>
  <si>
    <t>5-501-002-4000-4100-4101-000</t>
  </si>
  <si>
    <t>5-501-002-4000-4100-4102-000</t>
  </si>
  <si>
    <t>5-501-002-4000-4100-4103-000</t>
  </si>
  <si>
    <t>5-501-002-4000-4100-4104-000</t>
  </si>
  <si>
    <t>5-501-002-4000-4100-4105-000</t>
  </si>
  <si>
    <t>5-501-002-4000-4100-4106-000</t>
  </si>
  <si>
    <t>5-501-002-4000-4100-4107-000</t>
  </si>
  <si>
    <t>5-501-002-4000-4100-4108-000</t>
  </si>
  <si>
    <t>5-501-002-4000-4200-0000-000</t>
  </si>
  <si>
    <t>5-501-002-4000-4200-4201-000</t>
  </si>
  <si>
    <t>5-501-002-4000-4200-4202-000</t>
  </si>
  <si>
    <t>5-501-002-4000-4300-0000-000</t>
  </si>
  <si>
    <t>5-501-002-4000-4300-4301-000</t>
  </si>
  <si>
    <t>5-501-002-4000-4300-4302-000</t>
  </si>
  <si>
    <t>5-501-002-4000-4300-4303-000</t>
  </si>
  <si>
    <t>5-501-002-4000-4300-4304-000</t>
  </si>
  <si>
    <t>5-501-002-4000-4300-4305-000</t>
  </si>
  <si>
    <t>5-501-002-4000-4300-4306-000</t>
  </si>
  <si>
    <t>5-501-002-4000-4300-4307-000</t>
  </si>
  <si>
    <t>5-501-002-4000-4400-4402-000</t>
  </si>
  <si>
    <t>5-501-002-4000-4400-4403-000</t>
  </si>
  <si>
    <t>5-501-002-4000-4400-4404-000</t>
  </si>
  <si>
    <t>5-501-002-4000-4400-4405-000</t>
  </si>
  <si>
    <t>5-501-002-4000-4400-4406-000</t>
  </si>
  <si>
    <t>5-501-002-4000-4400-4407-000</t>
  </si>
  <si>
    <t>5-501-002-4000-4400-4408-000</t>
  </si>
  <si>
    <t>5-501-002-4000-4500-0000-000</t>
  </si>
  <si>
    <t>5-501-002-4000-4500-4501-000</t>
  </si>
  <si>
    <t>5-501-002-4000-4500-4502-000</t>
  </si>
  <si>
    <t>5-501-002-4000-4600-0000-000</t>
  </si>
  <si>
    <t>5-501-002-4000-4600-4601-000</t>
  </si>
  <si>
    <t>5-501-002-4000-4600-4602-000</t>
  </si>
  <si>
    <t>5-501-002-5000-0000-0000-000</t>
  </si>
  <si>
    <t>5-501-002-5000-5100-0000-000</t>
  </si>
  <si>
    <t>5-501-002-5000-5100-5101-000</t>
  </si>
  <si>
    <t>5-501-002-5000-5100-5102-000</t>
  </si>
  <si>
    <t>5-501-002-5000-5100-5103-000</t>
  </si>
  <si>
    <t>5-501-002-5000-5100-5104-000</t>
  </si>
  <si>
    <t>5-501-002-5000-5100-5105-000</t>
  </si>
  <si>
    <t>5-501-002-5000-5100-5106-000</t>
  </si>
  <si>
    <t>5-501-002-5000-5100-5107-000</t>
  </si>
  <si>
    <t>5-501-002-5000-5100-5108-000</t>
  </si>
  <si>
    <t>5-501-002-5000-5200-0000-000</t>
  </si>
  <si>
    <t>5-501-002-5000-5200-5201-000</t>
  </si>
  <si>
    <t>5-501-002-5000-5200-5202-000</t>
  </si>
  <si>
    <t>5-501-002-5000-5200-5203-000</t>
  </si>
  <si>
    <t>5-501-002-5000-5200-5204-000</t>
  </si>
  <si>
    <t>5-501-002-5000-5300-0000-000</t>
  </si>
  <si>
    <t>5-501-002-5000-5300-5301-000</t>
  </si>
  <si>
    <t>5-501-002-5000-5300-5302-000</t>
  </si>
  <si>
    <t>5-501-002-5000-5400-0000-000</t>
  </si>
  <si>
    <t>5-501-002-5000-5400-5401-000</t>
  </si>
  <si>
    <t>5-501-002-5000-5400-5402-000</t>
  </si>
  <si>
    <t>5-501-002-5000-5400-5403-000</t>
  </si>
  <si>
    <t>5-501-002-5000-5400-5404-000</t>
  </si>
  <si>
    <t>5-501-002-5000-5400-5405-000</t>
  </si>
  <si>
    <t>5-501-002-5000-5400-5406-000</t>
  </si>
  <si>
    <t>5-501-002-5000-5500-0000-000</t>
  </si>
  <si>
    <t>5-501-002-5000-5500-5501-000</t>
  </si>
  <si>
    <t>5-501-002-5000-5600-0000-000</t>
  </si>
  <si>
    <t>5-501-002-5000-5600-5601-000</t>
  </si>
  <si>
    <t>5-501-002-5000-5600-5602-000</t>
  </si>
  <si>
    <t>5-501-002-5000-5600-5603-000</t>
  </si>
  <si>
    <t>5-501-002-5000-5600-5604-000</t>
  </si>
  <si>
    <t>5-501-002-5000-5600-5605-000</t>
  </si>
  <si>
    <t>5-501-002-5000-5600-5606-000</t>
  </si>
  <si>
    <t>5-501-002-5000-5600-5607-000</t>
  </si>
  <si>
    <t>5-501-002-5000-5600-5608-000</t>
  </si>
  <si>
    <t>5-501-002-5000-5700-0000-000</t>
  </si>
  <si>
    <t>5-501-002-5000-5700-5701-000</t>
  </si>
  <si>
    <t>5-501-002-5000-5700-5702-000</t>
  </si>
  <si>
    <t>5-501-002-5000-5700-5703-000</t>
  </si>
  <si>
    <t>5-501-002-5000-5700-5704-000</t>
  </si>
  <si>
    <t>5-501-002-5000-5700-5705-000</t>
  </si>
  <si>
    <t>5-501-002-5000-5700-5706-000</t>
  </si>
  <si>
    <t>5-501-002-5000-5700-5707-000</t>
  </si>
  <si>
    <t>5-501-002-5000-5700-5708-000</t>
  </si>
  <si>
    <t>5-501-002-5000-5700-5709-000</t>
  </si>
  <si>
    <t>5-501-002-5000-5800-0000-000</t>
  </si>
  <si>
    <t>5-501-002-5000-5800-5801-000</t>
  </si>
  <si>
    <t>5-501-002-5000-5800-5802-000</t>
  </si>
  <si>
    <t>5-501-002-5000-5800-5803-000</t>
  </si>
  <si>
    <t>5-501-002-5000-5800-5804-000</t>
  </si>
  <si>
    <t>5-501-002-5000-5800-5805-000</t>
  </si>
  <si>
    <t>5-501-002-5000-5900-0000-000</t>
  </si>
  <si>
    <t>5-501-002-5000-5900-5901-000</t>
  </si>
  <si>
    <t>5-501-002-5000-5900-5902-000</t>
  </si>
  <si>
    <t>5-501-002-5000-5900-5903-000</t>
  </si>
  <si>
    <t>5-501-002-5000-5900-5904-000</t>
  </si>
  <si>
    <t>5-501-002-5000-5900-5905-000</t>
  </si>
  <si>
    <t>5-501-002-5000-5900-5906-000</t>
  </si>
  <si>
    <t>5-501-002-5000-5900-5907-000</t>
  </si>
  <si>
    <t>5-501-002-5000-5900-5908-000</t>
  </si>
  <si>
    <t>5-501-002-5000-5900-5909-000</t>
  </si>
  <si>
    <t>5-501-002-6000-6100-0000-000</t>
  </si>
  <si>
    <t>5-501-002-6000-6100-6101-000</t>
  </si>
  <si>
    <t>5-501-002-6000-6100-6102-000</t>
  </si>
  <si>
    <t>5-501-002-6000-6100-6103-000</t>
  </si>
  <si>
    <t>5-501-002-6000-6100-6104-000</t>
  </si>
  <si>
    <t>5-501-002-6000-6100-6105-000</t>
  </si>
  <si>
    <t>5-501-002-6000-6100-6106-000</t>
  </si>
  <si>
    <t>5-501-002-6000-6100-6107-000</t>
  </si>
  <si>
    <t>5-501-002-6000-6100-6108-000</t>
  </si>
  <si>
    <t>5-501-002-6000-6200-6201-000</t>
  </si>
  <si>
    <t>5-501-002-6000-6200-6204-000</t>
  </si>
  <si>
    <t>5-501-002-6000-6200-6205-000</t>
  </si>
  <si>
    <t>5-501-002-6000-6200-6206-000</t>
  </si>
  <si>
    <t>5-501-002-6000-6200-6207-000</t>
  </si>
  <si>
    <t>5-501-002-6000-6200-6208-000</t>
  </si>
  <si>
    <t>5-501-002-6000-6300-0000-000</t>
  </si>
  <si>
    <t>5-501-002-6000-6300-6301-000</t>
  </si>
  <si>
    <t>5-501-002-6000-6300-6302-000</t>
  </si>
  <si>
    <t>5-501-002-6000-6300-6303-000</t>
  </si>
  <si>
    <t>5-501-002-7000-0000-0000-000</t>
  </si>
  <si>
    <t>5-501-002-7000-7100-0000-000</t>
  </si>
  <si>
    <t>5-501-002-7000-7100-7101-000</t>
  </si>
  <si>
    <t>5-501-002-7000-7100-7102-000</t>
  </si>
  <si>
    <t>5-501-002-7000-7200-0000-000</t>
  </si>
  <si>
    <t>5-501-002-7000-7200-7201-000</t>
  </si>
  <si>
    <t>5-501-002-7000-7300-0000-000</t>
  </si>
  <si>
    <t>5-501-002-7000-7300-7301-000</t>
  </si>
  <si>
    <t>5-501-002-7000-7300-7302-000</t>
  </si>
  <si>
    <t>5-501-002-7000-7400-0000-000</t>
  </si>
  <si>
    <t>5-501-002-7000-7400-7401-000</t>
  </si>
  <si>
    <t>5-501-002-7000-7400-7402-000</t>
  </si>
  <si>
    <t>5-501-002-7000-7500-0000-000</t>
  </si>
  <si>
    <t>5-501-002-7000-7500-7501-000</t>
  </si>
  <si>
    <t>5-501-002-7000-7500-7502-000</t>
  </si>
  <si>
    <t>5-501-002-7000-7600-0000-000</t>
  </si>
  <si>
    <t>5-501-002-7000-7600-7601-000</t>
  </si>
  <si>
    <t>5-501-002-7000-7600-7602-000</t>
  </si>
  <si>
    <t>5-501-002-8000-0000-0000-000</t>
  </si>
  <si>
    <t>5-501-002-8000-8100-0000-000</t>
  </si>
  <si>
    <t>5-501-002-8000-8100-8101-000</t>
  </si>
  <si>
    <t>5-501-002-8000-8100-8102-000</t>
  </si>
  <si>
    <t>5-501-002-8000-8100-8103-000</t>
  </si>
  <si>
    <t>5-501-002-9000-0000-0000-000</t>
  </si>
  <si>
    <t>5-501-002-9000-9100-0000-000</t>
  </si>
  <si>
    <t>5-501-002-9000-9100-9101-000</t>
  </si>
  <si>
    <t>5-501-002-9000-9100-9102-000</t>
  </si>
  <si>
    <t>5-501-002-9000-9100-9103-000</t>
  </si>
  <si>
    <t>5-501-002-9000-9200-0000-000</t>
  </si>
  <si>
    <t>5-501-002-9000-9200-9201-000</t>
  </si>
  <si>
    <t>5-501-002-9000-9200-9202-000</t>
  </si>
  <si>
    <t>5-501-002-9000-9200-9203-000</t>
  </si>
  <si>
    <t>5-501-002-9000-9300-0000-000</t>
  </si>
  <si>
    <t>5-501-002-9000-9300-9301-000</t>
  </si>
  <si>
    <t>5-501-002-9000-9400-0000-000</t>
  </si>
  <si>
    <t>5-501-002-9000-9400-9401-000</t>
  </si>
  <si>
    <t>5-501-002-9000-9500-0000-000</t>
  </si>
  <si>
    <t>5-501-002-9000-9500-9501-000</t>
  </si>
  <si>
    <t>PROGRAMAS</t>
  </si>
  <si>
    <t>CEMAIV</t>
  </si>
  <si>
    <t>5-502-001-1000-1100-1101-000</t>
  </si>
  <si>
    <t>5-502-001-1000-1100-1102-000</t>
  </si>
  <si>
    <t>5-502-001-1000-1100-1105-000</t>
  </si>
  <si>
    <t>5-502-001-1000-1200-0000-000</t>
  </si>
  <si>
    <t>5-502-001-1000-1200-1201-000</t>
  </si>
  <si>
    <t>5-502-001-1000-1200-1202-000</t>
  </si>
  <si>
    <t>5-502-001-1000-1200-1203-000</t>
  </si>
  <si>
    <t>5-502-001-1000-1200-1204-000</t>
  </si>
  <si>
    <t>5-502-001-1000-1200-1205-000</t>
  </si>
  <si>
    <t>5-502-001-1000-1200-1206-000</t>
  </si>
  <si>
    <t>5-502-001-1000-1200-1207-000</t>
  </si>
  <si>
    <t>5-502-001-1000-1300-1301-000</t>
  </si>
  <si>
    <t>5-502-001-1000-1300-1302-000</t>
  </si>
  <si>
    <t>5-502-001-1000-1300-1304-000</t>
  </si>
  <si>
    <t>5-502-001-1000-1300-1306-000</t>
  </si>
  <si>
    <t>5-502-001-1000-1300-1307-000</t>
  </si>
  <si>
    <t>5-502-001-1000-1300-1308-000</t>
  </si>
  <si>
    <t>5-502-001-1000-1300-1309-000</t>
  </si>
  <si>
    <t>5-502-001-1000-1300-1310-000</t>
  </si>
  <si>
    <t>5-502-001-1000-1300-1311-000</t>
  </si>
  <si>
    <t>5-502-001-1000-1300-1312-000</t>
  </si>
  <si>
    <t>5-502-001-1000-1300-1313-000</t>
  </si>
  <si>
    <t>5-502-001-1000-1300-1314-000</t>
  </si>
  <si>
    <t>5-502-001-1000-1300-1315-000</t>
  </si>
  <si>
    <t>5-502-001-1000-1300-1316-000</t>
  </si>
  <si>
    <t>5-502-001-1000-1300-1317-000</t>
  </si>
  <si>
    <t>5-502-001-1000-1300-1319-000</t>
  </si>
  <si>
    <t>5-502-001-1000-1400-1401-000</t>
  </si>
  <si>
    <t>5-502-001-1000-1400-1402-000</t>
  </si>
  <si>
    <t>5-502-001-1000-1400-1403-000</t>
  </si>
  <si>
    <t>5-502-001-1000-1400-1404-000</t>
  </si>
  <si>
    <t>5-502-001-1000-1400-1407-000</t>
  </si>
  <si>
    <t>5-502-001-1000-1400-1408-000</t>
  </si>
  <si>
    <t>5-502-001-1000-1400-1409-000</t>
  </si>
  <si>
    <t>5-502-001-1000-1500-0000-000</t>
  </si>
  <si>
    <t>5-502-001-1000-1500-1502-000</t>
  </si>
  <si>
    <t>5-502-001-1000-1500-1503-000</t>
  </si>
  <si>
    <t>5-502-001-1000-1500-1504-000</t>
  </si>
  <si>
    <t>5-502-001-1000-1500-1505-000</t>
  </si>
  <si>
    <t>5-502-001-1000-1500-1506-000</t>
  </si>
  <si>
    <t>5-502-001-1000-1500-1507-000</t>
  </si>
  <si>
    <t>5-502-001-1000-1500-1508-000</t>
  </si>
  <si>
    <t>5-502-001-1000-1500-1509-000</t>
  </si>
  <si>
    <t>5-502-001-1000-1500-1510-000</t>
  </si>
  <si>
    <t>5-502-001-1000-1500-1511-000</t>
  </si>
  <si>
    <t>5-502-001-1000-1500-1512-000</t>
  </si>
  <si>
    <t>5-502-001-1000-1600-0000-000</t>
  </si>
  <si>
    <t>5-502-001-1000-1600-1601-000</t>
  </si>
  <si>
    <t>5-502-001-1000-1600-1602-000</t>
  </si>
  <si>
    <t>5-502-001-1000-1600-1603-000</t>
  </si>
  <si>
    <t>5-502-001-1000-1700-0000-000</t>
  </si>
  <si>
    <t>5-502-001-1000-1700-1701-000</t>
  </si>
  <si>
    <t>5-502-001-1000-1700-1702-000</t>
  </si>
  <si>
    <t>5-502-001-1000-1700-1703-000</t>
  </si>
  <si>
    <t>5-502-001-1000-1700-1704-000</t>
  </si>
  <si>
    <t>5-502-001-1000-1800-1802-000</t>
  </si>
  <si>
    <t>5-502-001-1000-1800-1803-000</t>
  </si>
  <si>
    <t>5-502-001-2000-2100-2103-000</t>
  </si>
  <si>
    <t>5-502-001-2000-2100-2104-000</t>
  </si>
  <si>
    <t>5-502-001-2000-2100-2105-000</t>
  </si>
  <si>
    <t>5-502-001-2000-2100-2106-000</t>
  </si>
  <si>
    <t>5-502-001-2000-2100-2107-000</t>
  </si>
  <si>
    <t>5-502-001-2000-2100-2108-000</t>
  </si>
  <si>
    <t>5-502-001-2000-2100-2109-000</t>
  </si>
  <si>
    <t>5-502-001-2000-2100-2110-000</t>
  </si>
  <si>
    <t>5-502-001-2000-2100-2111-000</t>
  </si>
  <si>
    <t>5-502-001-2000-2200-0000-000</t>
  </si>
  <si>
    <t>5-502-001-2000-2200-2201-000</t>
  </si>
  <si>
    <t>5-502-001-2000-2200-2202-000</t>
  </si>
  <si>
    <t>5-502-001-2000-2200-2203-000</t>
  </si>
  <si>
    <t>5-502-001-2000-2200-2204-000</t>
  </si>
  <si>
    <t>5-502-001-2000-2200-2205-000</t>
  </si>
  <si>
    <t>5-502-001-2000-2300-0000-000</t>
  </si>
  <si>
    <t>5-502-001-2000-2300-2301-000</t>
  </si>
  <si>
    <t>5-502-001-2000-2300-2302-000</t>
  </si>
  <si>
    <t>5-502-001-2000-2300-2303-000</t>
  </si>
  <si>
    <t>5-502-001-2000-2300-2304-000</t>
  </si>
  <si>
    <t>5-502-001-2000-2300-2305-000</t>
  </si>
  <si>
    <t>5-502-001-2000-2400-0000-000</t>
  </si>
  <si>
    <t>5-502-001-2000-2400-2401-000</t>
  </si>
  <si>
    <t>5-502-001-2000-2400-2402-000</t>
  </si>
  <si>
    <t>5-502-001-2000-2400-2403-000</t>
  </si>
  <si>
    <t>5-502-001-2000-2400-2404-000</t>
  </si>
  <si>
    <t>5-502-001-2000-2400-2405-000</t>
  </si>
  <si>
    <t>5-502-001-2000-2400-2406-000</t>
  </si>
  <si>
    <t>5-502-001-2000-2400-2407-000</t>
  </si>
  <si>
    <t>5-502-001-2000-2400-2408-000</t>
  </si>
  <si>
    <t>5-502-001-2000-2400-2409-000</t>
  </si>
  <si>
    <t>5-502-001-2000-2400-2410-000</t>
  </si>
  <si>
    <t>5-502-001-2000-2500-0000-000</t>
  </si>
  <si>
    <t>5-502-001-2000-2500-2502-000</t>
  </si>
  <si>
    <t>5-502-001-2000-2500-2503-000</t>
  </si>
  <si>
    <t>5-502-001-2000-2500-2504-000</t>
  </si>
  <si>
    <t>5-502-001-2000-2500-2505-000</t>
  </si>
  <si>
    <t>5-502-001-2000-2500-2506-000</t>
  </si>
  <si>
    <t>5-502-001-2000-2500-2507-000</t>
  </si>
  <si>
    <t>5-502-001-2000-2600-2602-000</t>
  </si>
  <si>
    <t>5-502-001-2000-2700-0000-000</t>
  </si>
  <si>
    <t>5-502-001-2000-2700-2701-000</t>
  </si>
  <si>
    <t>5-502-001-2000-2700-2702-000</t>
  </si>
  <si>
    <t>5-502-001-2000-2700-2703-000</t>
  </si>
  <si>
    <t>5-502-001-2000-2700-2704-000</t>
  </si>
  <si>
    <t>5-502-001-2000-2800-0000-000</t>
  </si>
  <si>
    <t>5-502-001-2000-2800-2801-000</t>
  </si>
  <si>
    <t>5-502-001-2000-2800-2802-000</t>
  </si>
  <si>
    <t>5-502-001-2000-2900-0000-000</t>
  </si>
  <si>
    <t>5-502-001-2000-2900-2901-000</t>
  </si>
  <si>
    <t>5-502-001-2000-2900-2902-000</t>
  </si>
  <si>
    <t>5-502-001-2000-2900-2903-000</t>
  </si>
  <si>
    <t>5-502-001-2000-2900-2904-000</t>
  </si>
  <si>
    <t>5-502-001-2000-2900-2905-000</t>
  </si>
  <si>
    <t>5-502-001-2000-2900-2906-000</t>
  </si>
  <si>
    <t>5-502-001-2000-2900-2907-000</t>
  </si>
  <si>
    <t>5-502-001-2000-2900-2908-000</t>
  </si>
  <si>
    <t>5-502-001-2000-2900-2909-000</t>
  </si>
  <si>
    <t>5-502-001-3000-3100-3101-000</t>
  </si>
  <si>
    <t>5-502-001-3000-3100-3102-000</t>
  </si>
  <si>
    <t>5-502-001-3000-3100-3103-000</t>
  </si>
  <si>
    <t>5-502-001-3000-3100-3105-000</t>
  </si>
  <si>
    <t>5-502-001-3000-3100-3106-000</t>
  </si>
  <si>
    <t>5-502-001-3000-3100-3107-000</t>
  </si>
  <si>
    <t>5-502-001-3000-3100-3108-000</t>
  </si>
  <si>
    <t>5-502-001-3000-3100-3109-000</t>
  </si>
  <si>
    <t>5-502-001-3000-3100-3110-000</t>
  </si>
  <si>
    <t>5-502-001-3000-3100-3111-000</t>
  </si>
  <si>
    <t>5-502-001-3000-3200-0000-000</t>
  </si>
  <si>
    <t>5-502-001-3000-3200-3201-000</t>
  </si>
  <si>
    <t>5-502-001-3000-3200-3202-000</t>
  </si>
  <si>
    <t>5-502-001-3000-3200-3203-000</t>
  </si>
  <si>
    <t>5-502-001-3000-3200-3204-000</t>
  </si>
  <si>
    <t>5-502-001-3000-3200-3205-000</t>
  </si>
  <si>
    <t>5-502-001-3000-3200-3206-000</t>
  </si>
  <si>
    <t>5-502-001-3000-3200-3207-000</t>
  </si>
  <si>
    <t>5-502-001-3000-3200-3208-000</t>
  </si>
  <si>
    <t>5-502-001-3000-3200-3209-000</t>
  </si>
  <si>
    <t>5-502-001-3000-3200-3210-000</t>
  </si>
  <si>
    <t>5-502-001-3000-3300-0000-000</t>
  </si>
  <si>
    <t>5-502-001-3000-3300-3301-000</t>
  </si>
  <si>
    <t>5-502-001-3000-3300-3302-000</t>
  </si>
  <si>
    <t>5-502-001-3000-3300-3303-000</t>
  </si>
  <si>
    <t>5-502-001-3000-3300-3304-000</t>
  </si>
  <si>
    <t>5-502-001-3000-3300-3305-000</t>
  </si>
  <si>
    <t>5-502-001-3000-3300-3306-000</t>
  </si>
  <si>
    <t>5-502-001-3000-3300-3307-000</t>
  </si>
  <si>
    <t>5-502-001-3000-3300-3308-000</t>
  </si>
  <si>
    <t>5-502-001-3000-3300-3309-000</t>
  </si>
  <si>
    <t>5-502-001-3000-3300-3310-000</t>
  </si>
  <si>
    <t>5-502-001-3000-3500-3502-000</t>
  </si>
  <si>
    <t>5-502-001-3000-3500-3503-000</t>
  </si>
  <si>
    <t>5-502-001-3000-3500-3504-000</t>
  </si>
  <si>
    <t>5-502-001-3000-3500-3506-000</t>
  </si>
  <si>
    <t>5-502-001-3000-3500-3507-000</t>
  </si>
  <si>
    <t>5-502-001-3000-3500-3508-000</t>
  </si>
  <si>
    <t>5-502-001-3000-3500-3509-000</t>
  </si>
  <si>
    <t>5-502-001-3000-3500-3510-000</t>
  </si>
  <si>
    <t>5-502-001-3000-3600-0000-000</t>
  </si>
  <si>
    <t>5-502-001-3000-3600-3601-000</t>
  </si>
  <si>
    <t>5-502-001-3000-3600-3602-000</t>
  </si>
  <si>
    <t>5-502-001-3000-3600-3603-000</t>
  </si>
  <si>
    <t>5-502-001-3000-3600-3604-000</t>
  </si>
  <si>
    <t>5-502-001-3000-3600-3605-000</t>
  </si>
  <si>
    <t>5-502-001-3000-3600-3606-000</t>
  </si>
  <si>
    <t>5-502-001-3000-3600-3607-000</t>
  </si>
  <si>
    <t>5-502-001-3000-3700-0000-000</t>
  </si>
  <si>
    <t>5-502-001-3000-3700-3701-000</t>
  </si>
  <si>
    <t>5-502-001-3000-3700-3702-000</t>
  </si>
  <si>
    <t>5-502-001-3000-3700-3703-000</t>
  </si>
  <si>
    <t>5-502-001-3000-3700-3704-000</t>
  </si>
  <si>
    <t>5-502-001-3000-3700-3705-000</t>
  </si>
  <si>
    <t>5-502-001-3000-3700-3706-000</t>
  </si>
  <si>
    <t>5-502-001-3000-3700-3707-000</t>
  </si>
  <si>
    <t>5-502-001-3000-3700-3708-000</t>
  </si>
  <si>
    <t>5-502-001-3000-3700-3709-000</t>
  </si>
  <si>
    <t>5-502-001-3000-3700-3710-000</t>
  </si>
  <si>
    <t>5-502-001-3000-3700-3711-000</t>
  </si>
  <si>
    <t>5-502-001-3000-3700-3712-000</t>
  </si>
  <si>
    <t>5-502-001-3000-3800-0000-000</t>
  </si>
  <si>
    <t>5-502-001-3000-3800-3801-000</t>
  </si>
  <si>
    <t>5-502-001-3000-3800-3802-000</t>
  </si>
  <si>
    <t>5-502-001-3000-3800-3803-000</t>
  </si>
  <si>
    <t>5-502-001-3000-3800-3804-000</t>
  </si>
  <si>
    <t>5-502-001-3000-3800-3805-000</t>
  </si>
  <si>
    <t>5-502-001-4000-4100-0000-000</t>
  </si>
  <si>
    <t>5-502-001-4000-4100-4101-000</t>
  </si>
  <si>
    <t>5-502-001-4000-4100-4102-000</t>
  </si>
  <si>
    <t>5-502-001-4000-4100-4103-000</t>
  </si>
  <si>
    <t>5-502-001-4000-4100-4104-000</t>
  </si>
  <si>
    <t>5-502-001-4000-4100-4105-000</t>
  </si>
  <si>
    <t>5-502-001-4000-4100-4106-000</t>
  </si>
  <si>
    <t>5-502-001-4000-4100-4107-000</t>
  </si>
  <si>
    <t>5-502-001-4000-4100-4108-000</t>
  </si>
  <si>
    <t>5-502-001-4000-4200-0000-000</t>
  </si>
  <si>
    <t>5-502-001-4000-4200-4201-000</t>
  </si>
  <si>
    <t>5-502-001-4000-4200-4202-000</t>
  </si>
  <si>
    <t>5-502-001-4000-4300-0000-000</t>
  </si>
  <si>
    <t>5-502-001-4000-4300-4301-000</t>
  </si>
  <si>
    <t>5-502-001-4000-4300-4302-000</t>
  </si>
  <si>
    <t>5-502-001-4000-4300-4303-000</t>
  </si>
  <si>
    <t>5-502-001-4000-4300-4304-000</t>
  </si>
  <si>
    <t>5-502-001-4000-4300-4305-000</t>
  </si>
  <si>
    <t>5-502-001-4000-4300-4306-000</t>
  </si>
  <si>
    <t>5-502-001-4000-4300-4307-000</t>
  </si>
  <si>
    <t>5-502-001-4000-4400-4401-000</t>
  </si>
  <si>
    <t>5-502-001-4000-4400-4402-000</t>
  </si>
  <si>
    <t>5-502-001-4000-4400-4403-000</t>
  </si>
  <si>
    <t>5-502-001-4000-4400-4404-000</t>
  </si>
  <si>
    <t>5-502-001-4000-4400-4406-000</t>
  </si>
  <si>
    <t>5-502-001-4000-4400-4407-000</t>
  </si>
  <si>
    <t>5-502-001-4000-4400-4408-000</t>
  </si>
  <si>
    <t>5-502-001-4000-4500-0000-000</t>
  </si>
  <si>
    <t>5-502-001-4000-4500-4502-000</t>
  </si>
  <si>
    <t>5-502-001-4000-4600-0000-000</t>
  </si>
  <si>
    <t>5-502-001-4000-4600-4601-000</t>
  </si>
  <si>
    <t>5-502-001-4000-4600-4602-000</t>
  </si>
  <si>
    <t>5-502-001-5000-0000-0000-000</t>
  </si>
  <si>
    <t>5-502-001-5000-5100-0000-000</t>
  </si>
  <si>
    <t>5-502-001-5000-5100-5101-000</t>
  </si>
  <si>
    <t>5-502-001-5000-5100-5102-000</t>
  </si>
  <si>
    <t>5-502-001-5000-5100-5103-000</t>
  </si>
  <si>
    <t>5-502-001-5000-5100-5104-000</t>
  </si>
  <si>
    <t>5-502-001-5000-5100-5105-000</t>
  </si>
  <si>
    <t>5-502-001-5000-5100-5106-000</t>
  </si>
  <si>
    <t>5-502-001-5000-5100-5107-000</t>
  </si>
  <si>
    <t>5-502-001-5000-5100-5108-000</t>
  </si>
  <si>
    <t>5-502-001-5000-5200-0000-000</t>
  </si>
  <si>
    <t>5-502-001-5000-5200-5201-000</t>
  </si>
  <si>
    <t>5-502-001-5000-5200-5202-000</t>
  </si>
  <si>
    <t>5-502-001-5000-5200-5203-000</t>
  </si>
  <si>
    <t>5-502-001-5000-5200-5204-000</t>
  </si>
  <si>
    <t>5-502-001-5000-5300-0000-000</t>
  </si>
  <si>
    <t>5-502-001-5000-5300-5301-000</t>
  </si>
  <si>
    <t>5-502-001-5000-5300-5302-000</t>
  </si>
  <si>
    <t>5-502-001-5000-5400-0000-000</t>
  </si>
  <si>
    <t>5-502-001-5000-5400-5401-000</t>
  </si>
  <si>
    <t>5-502-001-5000-5400-5402-000</t>
  </si>
  <si>
    <t>5-502-001-5000-5400-5403-000</t>
  </si>
  <si>
    <t>5-502-001-5000-5400-5404-000</t>
  </si>
  <si>
    <t>5-502-001-5000-5400-5405-000</t>
  </si>
  <si>
    <t>5-502-001-5000-5400-5406-000</t>
  </si>
  <si>
    <t>5-502-001-5000-5500-0000-000</t>
  </si>
  <si>
    <t>5-502-001-5000-5500-5502-000</t>
  </si>
  <si>
    <t>5-502-001-5000-5600-0000-000</t>
  </si>
  <si>
    <t>5-502-001-5000-5600-5601-000</t>
  </si>
  <si>
    <t>5-502-001-5000-5600-5602-000</t>
  </si>
  <si>
    <t>5-502-001-5000-5600-5603-000</t>
  </si>
  <si>
    <t>5-502-001-5000-5600-5604-000</t>
  </si>
  <si>
    <t>5-502-001-5000-5600-5605-000</t>
  </si>
  <si>
    <t>5-502-001-5000-5600-5606-000</t>
  </si>
  <si>
    <t>5-502-001-5000-5600-5607-000</t>
  </si>
  <si>
    <t>5-502-001-5000-5600-5608-000</t>
  </si>
  <si>
    <t>5-502-001-5000-5700-0000-000</t>
  </si>
  <si>
    <t>5-502-001-5000-5700-5701-000</t>
  </si>
  <si>
    <t>5-502-001-5000-5700-5702-000</t>
  </si>
  <si>
    <t>5-502-001-5000-5700-5703-000</t>
  </si>
  <si>
    <t>5-502-001-5000-5700-5704-000</t>
  </si>
  <si>
    <t>5-502-001-5000-5700-5705-000</t>
  </si>
  <si>
    <t>5-502-001-5000-5700-5706-000</t>
  </si>
  <si>
    <t>5-502-001-5000-5700-5707-000</t>
  </si>
  <si>
    <t>5-502-001-5000-5700-5708-000</t>
  </si>
  <si>
    <t>5-502-001-5000-5700-5709-000</t>
  </si>
  <si>
    <t>5-502-001-5000-5800-0000-000</t>
  </si>
  <si>
    <t>5-502-001-5000-5800-5801-000</t>
  </si>
  <si>
    <t>5-502-001-5000-5800-5802-000</t>
  </si>
  <si>
    <t>5-502-001-5000-5800-5803-000</t>
  </si>
  <si>
    <t>5-502-001-5000-5800-5804-000</t>
  </si>
  <si>
    <t>5-502-001-5000-5800-5805-000</t>
  </si>
  <si>
    <t>5-502-001-5000-5900-0000-000</t>
  </si>
  <si>
    <t>5-502-001-5000-5900-5901-000</t>
  </si>
  <si>
    <t>5-502-001-5000-5900-5902-000</t>
  </si>
  <si>
    <t>5-502-001-5000-5900-5903-000</t>
  </si>
  <si>
    <t>5-502-001-5000-5900-5904-000</t>
  </si>
  <si>
    <t>5-502-001-5000-5900-5905-000</t>
  </si>
  <si>
    <t>5-502-001-5000-5900-5906-000</t>
  </si>
  <si>
    <t>5-502-001-5000-5900-5907-000</t>
  </si>
  <si>
    <t>5-502-001-5000-5900-5908-000</t>
  </si>
  <si>
    <t>5-502-001-5000-5900-5909-000</t>
  </si>
  <si>
    <t>5-502-001-6000-0000-0000-000</t>
  </si>
  <si>
    <t>5-502-001-6000-6100-0000-000</t>
  </si>
  <si>
    <t>5-502-001-6000-6100-6101-000</t>
  </si>
  <si>
    <t>5-502-001-6000-6100-6102-000</t>
  </si>
  <si>
    <t>5-502-001-6000-6100-6103-000</t>
  </si>
  <si>
    <t>5-502-001-6000-6100-6104-000</t>
  </si>
  <si>
    <t>5-502-001-6000-6100-6105-000</t>
  </si>
  <si>
    <t>5-502-001-6000-6100-6106-000</t>
  </si>
  <si>
    <t>5-502-001-6000-6100-6107-000</t>
  </si>
  <si>
    <t>5-502-001-6000-6100-6108-000</t>
  </si>
  <si>
    <t>5-502-001-6000-6200-0000-000</t>
  </si>
  <si>
    <t>5-502-001-6000-6200-6201-000</t>
  </si>
  <si>
    <t>5-502-001-6000-6200-6202-000</t>
  </si>
  <si>
    <t>5-502-001-6000-6200-6203-000</t>
  </si>
  <si>
    <t>5-502-001-6000-6200-6204-000</t>
  </si>
  <si>
    <t>5-502-001-6000-6200-6205-000</t>
  </si>
  <si>
    <t>5-502-001-6000-6200-6206-000</t>
  </si>
  <si>
    <t>5-502-001-6000-6200-6207-000</t>
  </si>
  <si>
    <t>5-502-001-6000-6200-6208-000</t>
  </si>
  <si>
    <t>5-502-001-6000-6300-0000-000</t>
  </si>
  <si>
    <t>5-502-001-6000-6300-6301-000</t>
  </si>
  <si>
    <t>5-502-001-6000-6300-6302-000</t>
  </si>
  <si>
    <t>5-502-001-6000-6300-6303-000</t>
  </si>
  <si>
    <t>5-502-001-7000-0000-0000-000</t>
  </si>
  <si>
    <t>5-502-001-7000-7100-0000-000</t>
  </si>
  <si>
    <t>5-502-001-7000-7100-7101-000</t>
  </si>
  <si>
    <t>5-502-001-7000-7100-7102-000</t>
  </si>
  <si>
    <t>5-502-001-7000-7200-0000-000</t>
  </si>
  <si>
    <t>5-502-001-7000-7200-7201-000</t>
  </si>
  <si>
    <t>5-502-001-7000-7300-0000-000</t>
  </si>
  <si>
    <t>5-502-001-7000-7300-7301-000</t>
  </si>
  <si>
    <t>5-502-001-7000-7300-7302-000</t>
  </si>
  <si>
    <t>5-502-001-7000-7400-0000-000</t>
  </si>
  <si>
    <t>5-502-001-7000-7400-7401-000</t>
  </si>
  <si>
    <t>5-502-001-7000-7400-7402-000</t>
  </si>
  <si>
    <t>5-502-001-7000-7500-0000-000</t>
  </si>
  <si>
    <t>5-502-001-7000-7500-7502-000</t>
  </si>
  <si>
    <t>5-502-001-7000-7600-0000-000</t>
  </si>
  <si>
    <t>5-502-001-7000-7600-7601-000</t>
  </si>
  <si>
    <t>5-502-001-7000-7600-7602-000</t>
  </si>
  <si>
    <t>5-502-001-8000-0000-0000-000</t>
  </si>
  <si>
    <t>5-502-001-8000-8100-0000-000</t>
  </si>
  <si>
    <t>5-502-001-8000-8100-8101-000</t>
  </si>
  <si>
    <t>5-502-001-8000-8100-8102-000</t>
  </si>
  <si>
    <t>5-502-001-8000-8100-8103-000</t>
  </si>
  <si>
    <t>5-502-001-9000-0000-0000-000</t>
  </si>
  <si>
    <t>5-502-001-9000-9100-0000-000</t>
  </si>
  <si>
    <t>5-502-001-9000-9100-9101-000</t>
  </si>
  <si>
    <t>5-502-001-9000-9100-9102-000</t>
  </si>
  <si>
    <t>5-502-001-9000-9100-9103-000</t>
  </si>
  <si>
    <t>5-502-001-9000-9200-0000-000</t>
  </si>
  <si>
    <t>5-502-001-9000-9200-9201-000</t>
  </si>
  <si>
    <t>5-502-001-9000-9200-9202-000</t>
  </si>
  <si>
    <t>5-502-001-9000-9200-9203-000</t>
  </si>
  <si>
    <t>5-502-001-9000-9300-0000-000</t>
  </si>
  <si>
    <t>5-502-001-9000-9300-9301-000</t>
  </si>
  <si>
    <t>5-502-001-9000-9400-0000-000</t>
  </si>
  <si>
    <t>5-502-001-9000-9400-9401-000</t>
  </si>
  <si>
    <t>5-502-001-9000-9500-0000-000</t>
  </si>
  <si>
    <t>5-502-001-9000-9500-9502-000</t>
  </si>
  <si>
    <t>5-502-001-9000-9600-0000-000</t>
  </si>
  <si>
    <t>5-502-001-9000-9600-9601-000</t>
  </si>
  <si>
    <t>5-502-001-9000-9900-0000-000</t>
  </si>
  <si>
    <t>5-502-001-9000-9900-9901-000</t>
  </si>
  <si>
    <t>AREA DE SALUD</t>
  </si>
  <si>
    <t>5-502-002-1000-1100-1101-000</t>
  </si>
  <si>
    <t>5-502-002-1000-1100-1102-000</t>
  </si>
  <si>
    <t>5-502-002-1000-1100-1103-000</t>
  </si>
  <si>
    <t>5-502-002-1000-1100-1105-000</t>
  </si>
  <si>
    <t>5-502-002-1000-1200-0000-000</t>
  </si>
  <si>
    <t>5-502-002-1000-1200-1201-000</t>
  </si>
  <si>
    <t>5-502-002-1000-1200-1202-000</t>
  </si>
  <si>
    <t>5-502-002-1000-1200-1203-000</t>
  </si>
  <si>
    <t>5-502-002-1000-1200-1204-000</t>
  </si>
  <si>
    <t>5-502-002-1000-1200-1205-000</t>
  </si>
  <si>
    <t>5-502-002-1000-1200-1206-000</t>
  </si>
  <si>
    <t>5-502-002-1000-1200-1207-000</t>
  </si>
  <si>
    <t>5-502-002-1000-1300-1301-000</t>
  </si>
  <si>
    <t>5-502-002-1000-1300-1302-000</t>
  </si>
  <si>
    <t>5-502-002-1000-1300-1304-000</t>
  </si>
  <si>
    <t>5-502-002-1000-1300-1306-000</t>
  </si>
  <si>
    <t>5-502-002-1000-1300-1307-000</t>
  </si>
  <si>
    <t>5-502-002-1000-1300-1308-000</t>
  </si>
  <si>
    <t>5-502-002-1000-1300-1309-000</t>
  </si>
  <si>
    <t>5-502-002-1000-1300-1310-000</t>
  </si>
  <si>
    <t>5-502-002-1000-1300-1311-000</t>
  </si>
  <si>
    <t>5-502-002-1000-1300-1312-000</t>
  </si>
  <si>
    <t>5-502-002-1000-1300-1313-000</t>
  </si>
  <si>
    <t>5-502-002-1000-1300-1314-000</t>
  </si>
  <si>
    <t>5-502-002-1000-1300-1315-000</t>
  </si>
  <si>
    <t>5-502-002-1000-1300-1316-000</t>
  </si>
  <si>
    <t>5-502-002-1000-1300-1317-000</t>
  </si>
  <si>
    <t>5-502-002-1000-1300-1319-000</t>
  </si>
  <si>
    <t>5-502-002-1000-1400-1401-000</t>
  </si>
  <si>
    <t>5-502-002-1000-1400-1402-000</t>
  </si>
  <si>
    <t>5-502-002-1000-1400-1403-000</t>
  </si>
  <si>
    <t>5-502-002-1000-1400-1404-000</t>
  </si>
  <si>
    <t>5-502-002-1000-1400-1407-000</t>
  </si>
  <si>
    <t>5-502-002-1000-1400-1408-000</t>
  </si>
  <si>
    <t>5-502-002-1000-1400-1409-000</t>
  </si>
  <si>
    <t>5-502-002-1000-1500-0000-000</t>
  </si>
  <si>
    <t>5-502-002-1000-1500-1502-000</t>
  </si>
  <si>
    <t>5-502-002-1000-1500-1503-000</t>
  </si>
  <si>
    <t>5-502-002-1000-1500-1504-000</t>
  </si>
  <si>
    <t>5-502-002-1000-1500-1505-000</t>
  </si>
  <si>
    <t>5-502-002-1000-1500-1506-000</t>
  </si>
  <si>
    <t>5-502-002-1000-1500-1507-000</t>
  </si>
  <si>
    <t>5-502-002-1000-1500-1508-000</t>
  </si>
  <si>
    <t>5-502-002-1000-1500-1509-000</t>
  </si>
  <si>
    <t>5-502-002-1000-1500-1510-000</t>
  </si>
  <si>
    <t>5-502-002-1000-1500-1511-000</t>
  </si>
  <si>
    <t>5-502-002-1000-1500-1512-000</t>
  </si>
  <si>
    <t>5-502-002-1000-1600-0000-000</t>
  </si>
  <si>
    <t>5-502-002-1000-1600-1601-000</t>
  </si>
  <si>
    <t>5-502-002-1000-1600-1602-000</t>
  </si>
  <si>
    <t>5-502-002-1000-1600-1603-000</t>
  </si>
  <si>
    <t>5-502-002-1000-1700-0000-000</t>
  </si>
  <si>
    <t>5-502-002-1000-1700-1701-000</t>
  </si>
  <si>
    <t>5-502-002-1000-1700-1702-000</t>
  </si>
  <si>
    <t>5-502-002-1000-1700-1703-000</t>
  </si>
  <si>
    <t>5-502-002-1000-1700-1704-000</t>
  </si>
  <si>
    <t>5-502-002-1000-1800-1802-000</t>
  </si>
  <si>
    <t>5-502-002-1000-1800-1803-000</t>
  </si>
  <si>
    <t>5-502-002-2000-2100-2103-000</t>
  </si>
  <si>
    <t>5-502-002-2000-2100-2104-000</t>
  </si>
  <si>
    <t>5-502-002-2000-2100-2105-000</t>
  </si>
  <si>
    <t>5-502-002-2000-2100-2106-000</t>
  </si>
  <si>
    <t>5-502-002-2000-2100-2107-000</t>
  </si>
  <si>
    <t>5-502-002-2000-2100-2108-000</t>
  </si>
  <si>
    <t>5-502-002-2000-2100-2109-000</t>
  </si>
  <si>
    <t>5-502-002-2000-2100-2110-000</t>
  </si>
  <si>
    <t>5-502-002-2000-2100-2111-000</t>
  </si>
  <si>
    <t>5-502-002-2000-2200-0000-000</t>
  </si>
  <si>
    <t>5-502-002-2000-2200-2201-000</t>
  </si>
  <si>
    <t>5-502-002-2000-2200-2202-000</t>
  </si>
  <si>
    <t>5-502-002-2000-2200-2203-000</t>
  </si>
  <si>
    <t>5-502-002-2000-2200-2204-000</t>
  </si>
  <si>
    <t>5-502-002-2000-2200-2205-000</t>
  </si>
  <si>
    <t>5-502-002-2000-2300-0000-000</t>
  </si>
  <si>
    <t>5-502-002-2000-2300-2301-000</t>
  </si>
  <si>
    <t>5-502-002-2000-2300-2302-000</t>
  </si>
  <si>
    <t>5-502-002-2000-2300-2303-000</t>
  </si>
  <si>
    <t>5-502-002-2000-2300-2304-000</t>
  </si>
  <si>
    <t>5-502-002-2000-2300-2305-000</t>
  </si>
  <si>
    <t>5-502-002-2000-2400-0000-000</t>
  </si>
  <si>
    <t>5-502-002-2000-2400-2401-000</t>
  </si>
  <si>
    <t>5-502-002-2000-2400-2402-000</t>
  </si>
  <si>
    <t>5-502-002-2000-2400-2403-000</t>
  </si>
  <si>
    <t>5-502-002-2000-2400-2404-000</t>
  </si>
  <si>
    <t>5-502-002-2000-2400-2405-000</t>
  </si>
  <si>
    <t>5-502-002-2000-2400-2406-000</t>
  </si>
  <si>
    <t>5-502-002-2000-2400-2407-000</t>
  </si>
  <si>
    <t>5-502-002-2000-2400-2408-000</t>
  </si>
  <si>
    <t>5-502-002-2000-2400-2409-000</t>
  </si>
  <si>
    <t>5-502-002-2000-2400-2410-000</t>
  </si>
  <si>
    <t>5-502-002-2000-2500-2502-000</t>
  </si>
  <si>
    <t>5-502-002-2000-2500-2503-000</t>
  </si>
  <si>
    <t>5-502-002-2000-2500-2505-000</t>
  </si>
  <si>
    <t>5-502-002-2000-2500-2506-000</t>
  </si>
  <si>
    <t>5-502-002-2000-2500-2507-000</t>
  </si>
  <si>
    <t>5-502-002-2000-2600-2602-000</t>
  </si>
  <si>
    <t>5-502-002-2000-2700-0000-000</t>
  </si>
  <si>
    <t>5-502-002-2000-2700-2701-000</t>
  </si>
  <si>
    <t>5-502-002-2000-2700-2702-000</t>
  </si>
  <si>
    <t>5-502-002-2000-2700-2703-000</t>
  </si>
  <si>
    <t>5-502-002-2000-2700-2704-000</t>
  </si>
  <si>
    <t>5-502-002-2000-2800-0000-000</t>
  </si>
  <si>
    <t>5-502-002-2000-2800-2801-000</t>
  </si>
  <si>
    <t>5-502-002-2000-2800-2802-000</t>
  </si>
  <si>
    <t>5-502-002-2000-2900-0000-000</t>
  </si>
  <si>
    <t>5-502-002-2000-2900-2901-000</t>
  </si>
  <si>
    <t>5-502-002-2000-2900-2902-000</t>
  </si>
  <si>
    <t>5-502-002-2000-2900-2903-000</t>
  </si>
  <si>
    <t>5-502-002-2000-2900-2904-000</t>
  </si>
  <si>
    <t>5-502-002-2000-2900-2905-000</t>
  </si>
  <si>
    <t>5-502-002-2000-2900-2906-000</t>
  </si>
  <si>
    <t>5-502-002-2000-2900-2907-000</t>
  </si>
  <si>
    <t>5-502-002-2000-2900-2908-000</t>
  </si>
  <si>
    <t>5-502-002-2000-2900-2909-000</t>
  </si>
  <si>
    <t>5-502-002-3000-3100-3101-000</t>
  </si>
  <si>
    <t>5-502-002-3000-3100-3102-000</t>
  </si>
  <si>
    <t>5-502-002-3000-3100-3103-000</t>
  </si>
  <si>
    <t>5-502-002-3000-3100-3105-000</t>
  </si>
  <si>
    <t>5-502-002-3000-3100-3106-000</t>
  </si>
  <si>
    <t>5-502-002-3000-3100-3107-000</t>
  </si>
  <si>
    <t>5-502-002-3000-3100-3108-000</t>
  </si>
  <si>
    <t>5-502-002-3000-3100-3109-000</t>
  </si>
  <si>
    <t>5-502-002-3000-3100-3110-000</t>
  </si>
  <si>
    <t>5-502-002-3000-3100-3111-000</t>
  </si>
  <si>
    <t>5-502-002-3000-3200-0000-000</t>
  </si>
  <si>
    <t>5-502-002-3000-3200-3201-000</t>
  </si>
  <si>
    <t>5-502-002-3000-3200-3202-000</t>
  </si>
  <si>
    <t>5-502-002-3000-3200-3203-000</t>
  </si>
  <si>
    <t>5-502-002-3000-3200-3204-000</t>
  </si>
  <si>
    <t>5-502-002-3000-3200-3205-000</t>
  </si>
  <si>
    <t>5-502-002-3000-3200-3206-000</t>
  </si>
  <si>
    <t>5-502-002-3000-3200-3207-000</t>
  </si>
  <si>
    <t>5-502-002-3000-3200-3208-000</t>
  </si>
  <si>
    <t>5-502-002-3000-3200-3209-000</t>
  </si>
  <si>
    <t>5-502-002-3000-3200-3210-000</t>
  </si>
  <si>
    <t>5-502-002-3000-3300-0000-000</t>
  </si>
  <si>
    <t>5-502-002-3000-3300-3301-000</t>
  </si>
  <si>
    <t>5-502-002-3000-3300-3302-000</t>
  </si>
  <si>
    <t>5-502-002-3000-3300-3303-000</t>
  </si>
  <si>
    <t>5-502-002-3000-3300-3304-000</t>
  </si>
  <si>
    <t>5-502-002-3000-3300-3305-000</t>
  </si>
  <si>
    <t>5-502-002-3000-3300-3306-000</t>
  </si>
  <si>
    <t>5-502-002-3000-3300-3307-000</t>
  </si>
  <si>
    <t>5-502-002-3000-3300-3308-000</t>
  </si>
  <si>
    <t>5-502-002-3000-3300-3309-000</t>
  </si>
  <si>
    <t>5-502-002-3000-3300-3310-000</t>
  </si>
  <si>
    <t>5-502-002-3000-3400-0000-000</t>
  </si>
  <si>
    <t>5-502-002-3000-3500-3502-000</t>
  </si>
  <si>
    <t>5-502-002-3000-3500-3503-000</t>
  </si>
  <si>
    <t>5-502-002-3000-3500-3506-000</t>
  </si>
  <si>
    <t>5-502-002-3000-3500-3507-000</t>
  </si>
  <si>
    <t>5-502-002-3000-3500-3508-000</t>
  </si>
  <si>
    <t>5-502-002-3000-3500-3509-000</t>
  </si>
  <si>
    <t>5-502-002-3000-3500-3510-000</t>
  </si>
  <si>
    <t>5-502-002-3000-3600-0000-000</t>
  </si>
  <si>
    <t>5-502-002-3000-3600-3601-000</t>
  </si>
  <si>
    <t>5-502-002-3000-3600-3602-000</t>
  </si>
  <si>
    <t>5-502-002-3000-3600-3603-000</t>
  </si>
  <si>
    <t>5-502-002-3000-3600-3604-000</t>
  </si>
  <si>
    <t>5-502-002-3000-3600-3605-000</t>
  </si>
  <si>
    <t>5-502-002-3000-3600-3606-000</t>
  </si>
  <si>
    <t>5-502-002-3000-3600-3607-000</t>
  </si>
  <si>
    <t>5-502-002-3000-3700-0000-000</t>
  </si>
  <si>
    <t>5-502-002-3000-3700-3701-000</t>
  </si>
  <si>
    <t>5-502-002-3000-3700-3702-000</t>
  </si>
  <si>
    <t>5-502-002-3000-3700-3703-000</t>
  </si>
  <si>
    <t>5-502-002-3000-3700-3704-000</t>
  </si>
  <si>
    <t>5-502-002-3000-3700-3705-000</t>
  </si>
  <si>
    <t>5-502-002-3000-3700-3706-000</t>
  </si>
  <si>
    <t>5-502-002-3000-3700-3707-000</t>
  </si>
  <si>
    <t>5-502-002-3000-3700-3708-000</t>
  </si>
  <si>
    <t>5-502-002-3000-3700-3709-000</t>
  </si>
  <si>
    <t>5-502-002-3000-3700-3710-000</t>
  </si>
  <si>
    <t>5-502-002-3000-3700-3711-000</t>
  </si>
  <si>
    <t>5-502-002-3000-3700-3712-000</t>
  </si>
  <si>
    <t>5-502-002-3000-3800-0000-000</t>
  </si>
  <si>
    <t>5-502-002-3000-3800-3801-000</t>
  </si>
  <si>
    <t>5-502-002-3000-3800-3802-000</t>
  </si>
  <si>
    <t>5-502-002-3000-3800-3803-000</t>
  </si>
  <si>
    <t>5-502-002-3000-3800-3804-000</t>
  </si>
  <si>
    <t>5-502-002-3000-3800-3805-000</t>
  </si>
  <si>
    <t>5-502-002-4000-0000-0000-000</t>
  </si>
  <si>
    <t>5-502-002-4000-4100-0000-000</t>
  </si>
  <si>
    <t>5-502-002-4000-4100-4101-000</t>
  </si>
  <si>
    <t>5-502-002-4000-4100-4102-000</t>
  </si>
  <si>
    <t>5-502-002-4000-4100-4103-000</t>
  </si>
  <si>
    <t>5-502-002-4000-4100-4104-000</t>
  </si>
  <si>
    <t>5-502-002-4000-4100-4105-000</t>
  </si>
  <si>
    <t>5-502-002-4000-4100-4106-000</t>
  </si>
  <si>
    <t>5-502-002-4000-4100-4107-000</t>
  </si>
  <si>
    <t>5-502-002-4000-4100-4108-000</t>
  </si>
  <si>
    <t>5-502-002-4000-4200-0000-000</t>
  </si>
  <si>
    <t>5-502-002-4000-4200-4201-000</t>
  </si>
  <si>
    <t>5-502-002-4000-4200-4202-000</t>
  </si>
  <si>
    <t>5-502-002-4000-4300-0000-000</t>
  </si>
  <si>
    <t>5-502-002-4000-4300-4301-000</t>
  </si>
  <si>
    <t>5-502-002-4000-4300-4302-000</t>
  </si>
  <si>
    <t>5-502-002-4000-4300-4303-000</t>
  </si>
  <si>
    <t>5-502-002-4000-4300-4304-000</t>
  </si>
  <si>
    <t>5-502-002-4000-4300-4305-000</t>
  </si>
  <si>
    <t>5-502-002-4000-4300-4306-000</t>
  </si>
  <si>
    <t>5-502-002-4000-4300-4307-000</t>
  </si>
  <si>
    <t>5-502-002-4000-4400-0000-000</t>
  </si>
  <si>
    <t>5-502-002-4000-4400-4401-000</t>
  </si>
  <si>
    <t>5-502-002-4000-4400-4402-000</t>
  </si>
  <si>
    <t>5-502-002-4000-4400-4403-000</t>
  </si>
  <si>
    <t>5-502-002-4000-4400-4404-000</t>
  </si>
  <si>
    <t>5-502-002-4000-4400-4405-000</t>
  </si>
  <si>
    <t>5-502-002-4000-4400-4406-000</t>
  </si>
  <si>
    <t>5-502-002-4000-4400-4407-000</t>
  </si>
  <si>
    <t>5-502-002-4000-4400-4408-000</t>
  </si>
  <si>
    <t>5-502-002-4000-4500-0000-000</t>
  </si>
  <si>
    <t>5-502-002-4000-4500-4502-000</t>
  </si>
  <si>
    <t>5-502-002-4000-4600-0000-000</t>
  </si>
  <si>
    <t>5-502-002-4000-4600-4601-000</t>
  </si>
  <si>
    <t>5-502-002-4000-4600-4602-000</t>
  </si>
  <si>
    <t>5-502-002-5000-0000-0000-000</t>
  </si>
  <si>
    <t>5-502-002-5000-5100-0000-000</t>
  </si>
  <si>
    <t>5-502-002-5000-5100-5101-000</t>
  </si>
  <si>
    <t>5-502-002-5000-5100-5102-000</t>
  </si>
  <si>
    <t>5-502-002-5000-5100-5103-000</t>
  </si>
  <si>
    <t>5-502-002-5000-5100-5104-000</t>
  </si>
  <si>
    <t>5-502-002-5000-5100-5105-000</t>
  </si>
  <si>
    <t>5-502-002-5000-5100-5106-000</t>
  </si>
  <si>
    <t>5-502-002-5000-5100-5107-000</t>
  </si>
  <si>
    <t>5-502-002-5000-5100-5108-000</t>
  </si>
  <si>
    <t>5-502-002-5000-5200-0000-000</t>
  </si>
  <si>
    <t>5-502-002-5000-5200-5201-000</t>
  </si>
  <si>
    <t>5-502-002-5000-5200-5202-000</t>
  </si>
  <si>
    <t>5-502-002-5000-5200-5203-000</t>
  </si>
  <si>
    <t>5-502-002-5000-5200-5204-000</t>
  </si>
  <si>
    <t>5-502-002-5000-5300-0000-000</t>
  </si>
  <si>
    <t>5-502-002-5000-5300-5301-000</t>
  </si>
  <si>
    <t>5-502-002-5000-5300-5302-000</t>
  </si>
  <si>
    <t>5-502-002-5000-5400-0000-000</t>
  </si>
  <si>
    <t>5-502-002-5000-5400-5401-000</t>
  </si>
  <si>
    <t>5-502-002-5000-5400-5402-000</t>
  </si>
  <si>
    <t>5-502-002-5000-5400-5403-000</t>
  </si>
  <si>
    <t>5-502-002-5000-5400-5404-000</t>
  </si>
  <si>
    <t>5-502-002-5000-5400-5405-000</t>
  </si>
  <si>
    <t>5-502-002-5000-5400-5406-000</t>
  </si>
  <si>
    <t>5-502-002-5000-5500-0000-000</t>
  </si>
  <si>
    <t>5-502-002-5000-5500-5502-000</t>
  </si>
  <si>
    <t>5-502-002-5000-5600-0000-000</t>
  </si>
  <si>
    <t>5-502-002-5000-5600-5601-000</t>
  </si>
  <si>
    <t>5-502-002-5000-5600-5602-000</t>
  </si>
  <si>
    <t>5-502-002-5000-5600-5603-000</t>
  </si>
  <si>
    <t>5-502-002-5000-5600-5604-000</t>
  </si>
  <si>
    <t>5-502-002-5000-5600-5605-000</t>
  </si>
  <si>
    <t>5-502-002-5000-5600-5606-000</t>
  </si>
  <si>
    <t>5-502-002-5000-5600-5607-000</t>
  </si>
  <si>
    <t>5-502-002-5000-5600-5608-000</t>
  </si>
  <si>
    <t>5-502-002-5000-5700-0000-000</t>
  </si>
  <si>
    <t>5-502-002-5000-5700-5701-000</t>
  </si>
  <si>
    <t>5-502-002-5000-5700-5702-000</t>
  </si>
  <si>
    <t>5-502-002-5000-5700-5703-000</t>
  </si>
  <si>
    <t>5-502-002-5000-5700-5704-000</t>
  </si>
  <si>
    <t>5-502-002-5000-5700-5705-000</t>
  </si>
  <si>
    <t>5-502-002-5000-5700-5706-000</t>
  </si>
  <si>
    <t>5-502-002-5000-5700-5707-000</t>
  </si>
  <si>
    <t>5-502-002-5000-5700-5708-000</t>
  </si>
  <si>
    <t>5-502-002-5000-5700-5709-000</t>
  </si>
  <si>
    <t>5-502-002-5000-5800-0000-000</t>
  </si>
  <si>
    <t>5-502-002-5000-5800-5801-000</t>
  </si>
  <si>
    <t>5-502-002-5000-5800-5802-000</t>
  </si>
  <si>
    <t>5-502-002-5000-5800-5803-000</t>
  </si>
  <si>
    <t>5-502-002-5000-5800-5804-000</t>
  </si>
  <si>
    <t>5-502-002-5000-5800-5805-000</t>
  </si>
  <si>
    <t>5-502-002-5000-5900-0000-000</t>
  </si>
  <si>
    <t>5-502-002-5000-5900-5901-000</t>
  </si>
  <si>
    <t>5-502-002-5000-5900-5902-000</t>
  </si>
  <si>
    <t>5-502-002-5000-5900-5903-000</t>
  </si>
  <si>
    <t>5-502-002-5000-5900-5904-000</t>
  </si>
  <si>
    <t>5-502-002-5000-5900-5905-000</t>
  </si>
  <si>
    <t>5-502-002-5000-5900-5906-000</t>
  </si>
  <si>
    <t>5-502-002-5000-5900-5907-000</t>
  </si>
  <si>
    <t>5-502-002-5000-5900-5908-000</t>
  </si>
  <si>
    <t>5-502-002-5000-5900-5909-000</t>
  </si>
  <si>
    <t>5-502-002-6000-0000-0000-000</t>
  </si>
  <si>
    <t>5-502-002-6000-6100-0000-000</t>
  </si>
  <si>
    <t>5-502-002-6000-6100-6101-000</t>
  </si>
  <si>
    <t>5-502-002-6000-6100-6102-000</t>
  </si>
  <si>
    <t>5-502-002-6000-6100-6103-000</t>
  </si>
  <si>
    <t>5-502-002-6000-6100-6104-000</t>
  </si>
  <si>
    <t>5-502-002-6000-6100-6105-000</t>
  </si>
  <si>
    <t>5-502-002-6000-6100-6106-000</t>
  </si>
  <si>
    <t>5-502-002-6000-6100-6107-000</t>
  </si>
  <si>
    <t>5-502-002-6000-6100-6108-000</t>
  </si>
  <si>
    <t>5-502-002-6000-6200-0000-000</t>
  </si>
  <si>
    <t>5-502-002-6000-6200-6201-000</t>
  </si>
  <si>
    <t>5-502-002-6000-6200-6202-000</t>
  </si>
  <si>
    <t>5-502-002-6000-6200-6203-000</t>
  </si>
  <si>
    <t>5-502-002-6000-6200-6204-000</t>
  </si>
  <si>
    <t>5-502-002-6000-6200-6205-000</t>
  </si>
  <si>
    <t>5-502-002-6000-6200-6206-000</t>
  </si>
  <si>
    <t>5-502-002-6000-6200-6207-000</t>
  </si>
  <si>
    <t>5-502-002-6000-6200-6208-000</t>
  </si>
  <si>
    <t>5-502-002-6000-6300-0000-000</t>
  </si>
  <si>
    <t>5-502-002-6000-6300-6301-000</t>
  </si>
  <si>
    <t>5-502-002-6000-6300-6302-000</t>
  </si>
  <si>
    <t>5-502-002-6000-6300-6303-000</t>
  </si>
  <si>
    <t>5-502-002-7000-0000-0000-000</t>
  </si>
  <si>
    <t>5-502-002-7000-7100-0000-000</t>
  </si>
  <si>
    <t>5-502-002-7000-7100-7101-000</t>
  </si>
  <si>
    <t>5-502-002-7000-7100-7102-000</t>
  </si>
  <si>
    <t>5-502-002-7000-7200-0000-000</t>
  </si>
  <si>
    <t>5-502-002-7000-7200-7201-000</t>
  </si>
  <si>
    <t>5-502-002-7000-7300-0000-000</t>
  </si>
  <si>
    <t>5-502-002-7000-7300-7301-000</t>
  </si>
  <si>
    <t>5-502-002-7000-7300-7302-000</t>
  </si>
  <si>
    <t>5-502-002-7000-7400-0000-000</t>
  </si>
  <si>
    <t>5-502-002-7000-7400-7401-000</t>
  </si>
  <si>
    <t>5-502-002-7000-7400-7402-000</t>
  </si>
  <si>
    <t>5-502-002-7000-7500-0000-000</t>
  </si>
  <si>
    <t>5-502-002-7000-7500-7502-000</t>
  </si>
  <si>
    <t>5-502-002-7000-7600-0000-000</t>
  </si>
  <si>
    <t>5-502-002-7000-7600-7601-000</t>
  </si>
  <si>
    <t>5-502-002-7000-7600-7602-000</t>
  </si>
  <si>
    <t>5-502-002-8000-0000-0000-000</t>
  </si>
  <si>
    <t>5-502-002-8000-8100-0000-000</t>
  </si>
  <si>
    <t>5-502-002-8000-8100-8101-000</t>
  </si>
  <si>
    <t>5-502-002-8000-8100-8102-000</t>
  </si>
  <si>
    <t>5-502-002-8000-8100-8103-000</t>
  </si>
  <si>
    <t>5-502-002-8000-8100-8104-000</t>
  </si>
  <si>
    <t>5-502-002-9000-0000-0000-000</t>
  </si>
  <si>
    <t>5-502-002-9000-9100-0000-000</t>
  </si>
  <si>
    <t>5-502-002-9000-9100-9101-000</t>
  </si>
  <si>
    <t>5-502-002-9000-9100-9102-000</t>
  </si>
  <si>
    <t>5-502-002-9000-9100-9103-000</t>
  </si>
  <si>
    <t>5-502-002-9000-9200-0000-000</t>
  </si>
  <si>
    <t>5-502-002-9000-9200-9201-000</t>
  </si>
  <si>
    <t>5-502-002-9000-9200-9202-000</t>
  </si>
  <si>
    <t>5-502-002-9000-9200-9203-000</t>
  </si>
  <si>
    <t>5-502-002-9000-9300-0000-000</t>
  </si>
  <si>
    <t>5-502-002-9000-9300-9301-000</t>
  </si>
  <si>
    <t>5-502-002-9000-9400-0000-000</t>
  </si>
  <si>
    <t>5-502-002-9000-9400-9401-000</t>
  </si>
  <si>
    <t>5-502-002-9000-9500-0000-000</t>
  </si>
  <si>
    <t>5-502-002-9000-9500-9502-000</t>
  </si>
  <si>
    <t>5-502-002-9000-9600-0000-000</t>
  </si>
  <si>
    <t>5-502-002-9000-9600-9601-000</t>
  </si>
  <si>
    <t>5-502-002-9000-9900-0000-000</t>
  </si>
  <si>
    <t>5-502-002-9000-9900-9901-000</t>
  </si>
  <si>
    <t>PROGRAMA INTEGRAL ADULTO MAYOR</t>
  </si>
  <si>
    <t>5-502-003-1000-1100-1101-000</t>
  </si>
  <si>
    <t>5-502-003-1000-1100-1102-000</t>
  </si>
  <si>
    <t>5-502-003-1000-1100-1103-000</t>
  </si>
  <si>
    <t>5-502-003-1000-1100-1105-000</t>
  </si>
  <si>
    <t>5-502-003-1000-1200-0000-000</t>
  </si>
  <si>
    <t>5-502-003-1000-1200-1201-000</t>
  </si>
  <si>
    <t>5-502-003-1000-1200-1202-000</t>
  </si>
  <si>
    <t>5-502-003-1000-1200-1203-000</t>
  </si>
  <si>
    <t>5-502-003-1000-1200-1204-000</t>
  </si>
  <si>
    <t>5-502-003-1000-1200-1205-000</t>
  </si>
  <si>
    <t>5-502-003-1000-1200-1206-000</t>
  </si>
  <si>
    <t>5-502-003-1000-1200-1207-000</t>
  </si>
  <si>
    <t>5-502-003-1000-1300-1301-000</t>
  </si>
  <si>
    <t>5-502-003-1000-1300-1302-000</t>
  </si>
  <si>
    <t>5-502-003-1000-1300-1304-000</t>
  </si>
  <si>
    <t>5-502-003-1000-1300-1306-000</t>
  </si>
  <si>
    <t>5-502-003-1000-1300-1307-000</t>
  </si>
  <si>
    <t>5-502-003-1000-1300-1308-000</t>
  </si>
  <si>
    <t>5-502-003-1000-1300-1309-000</t>
  </si>
  <si>
    <t>5-502-003-1000-1300-1310-000</t>
  </si>
  <si>
    <t>5-502-003-1000-1300-1311-000</t>
  </si>
  <si>
    <t>5-502-003-1000-1300-1312-000</t>
  </si>
  <si>
    <t>5-502-003-1000-1300-1313-000</t>
  </si>
  <si>
    <t>5-502-003-1000-1300-1314-000</t>
  </si>
  <si>
    <t>5-502-003-1000-1300-1315-000</t>
  </si>
  <si>
    <t>5-502-003-1000-1300-1316-000</t>
  </si>
  <si>
    <t>5-502-003-1000-1300-1317-000</t>
  </si>
  <si>
    <t>5-502-003-1000-1300-1319-000</t>
  </si>
  <si>
    <t>5-502-003-1000-1400-1401-000</t>
  </si>
  <si>
    <t>5-502-003-1000-1400-1402-000</t>
  </si>
  <si>
    <t>5-502-003-1000-1400-1403-000</t>
  </si>
  <si>
    <t>5-502-003-1000-1400-1404-000</t>
  </si>
  <si>
    <t>5-502-003-1000-1400-1405-000</t>
  </si>
  <si>
    <t>5-502-003-1000-1400-1407-000</t>
  </si>
  <si>
    <t>5-502-003-1000-1400-1408-000</t>
  </si>
  <si>
    <t>5-502-003-1000-1400-1409-000</t>
  </si>
  <si>
    <t>5-502-003-1000-1500-0000-000</t>
  </si>
  <si>
    <t>5-502-003-1000-1500-1502-000</t>
  </si>
  <si>
    <t>5-502-003-1000-1500-1503-000</t>
  </si>
  <si>
    <t>5-502-003-1000-1500-1504-000</t>
  </si>
  <si>
    <t>5-502-003-1000-1500-1505-000</t>
  </si>
  <si>
    <t>5-502-003-1000-1500-1506-000</t>
  </si>
  <si>
    <t>5-502-003-1000-1500-1507-000</t>
  </si>
  <si>
    <t>5-502-003-1000-1500-1508-000</t>
  </si>
  <si>
    <t>5-502-003-1000-1500-1509-000</t>
  </si>
  <si>
    <t>5-502-003-1000-1500-1510-000</t>
  </si>
  <si>
    <t>5-502-003-1000-1500-1511-000</t>
  </si>
  <si>
    <t>5-502-003-1000-1500-1512-000</t>
  </si>
  <si>
    <t>5-502-003-1000-1600-0000-000</t>
  </si>
  <si>
    <t>5-502-003-1000-1600-1601-000</t>
  </si>
  <si>
    <t>5-502-003-1000-1600-1602-000</t>
  </si>
  <si>
    <t>5-502-003-1000-1600-1603-000</t>
  </si>
  <si>
    <t>5-502-003-1000-1700-0000-000</t>
  </si>
  <si>
    <t>5-502-003-1000-1700-1701-000</t>
  </si>
  <si>
    <t>5-502-003-1000-1700-1702-000</t>
  </si>
  <si>
    <t>5-502-003-1000-1700-1703-000</t>
  </si>
  <si>
    <t>5-502-003-1000-1700-1704-000</t>
  </si>
  <si>
    <t>5-502-003-1000-1800-1802-000</t>
  </si>
  <si>
    <t>5-502-003-1000-1800-1803-000</t>
  </si>
  <si>
    <t>5-502-003-2000-2100-2103-000</t>
  </si>
  <si>
    <t>5-502-003-2000-2100-2104-000</t>
  </si>
  <si>
    <t>5-502-003-2000-2100-2105-000</t>
  </si>
  <si>
    <t>5-502-003-2000-2100-2106-000</t>
  </si>
  <si>
    <t>5-502-003-2000-2100-2107-000</t>
  </si>
  <si>
    <t>5-502-003-2000-2100-2108-000</t>
  </si>
  <si>
    <t>5-502-003-2000-2100-2109-000</t>
  </si>
  <si>
    <t>5-502-003-2000-2100-2110-000</t>
  </si>
  <si>
    <t>5-502-003-2000-2100-2111-000</t>
  </si>
  <si>
    <t>5-502-003-2000-2200-0000-000</t>
  </si>
  <si>
    <t>5-502-003-2000-2200-2201-000</t>
  </si>
  <si>
    <t>5-502-003-2000-2200-2202-000</t>
  </si>
  <si>
    <t>5-502-003-2000-2200-2203-000</t>
  </si>
  <si>
    <t>5-502-003-2000-2200-2204-000</t>
  </si>
  <si>
    <t>5-502-003-2000-2200-2205-000</t>
  </si>
  <si>
    <t>5-502-003-2000-2300-0000-000</t>
  </si>
  <si>
    <t>5-502-003-2000-2300-2301-000</t>
  </si>
  <si>
    <t>5-502-003-2000-2300-2302-000</t>
  </si>
  <si>
    <t>5-502-003-2000-2300-2303-000</t>
  </si>
  <si>
    <t>5-502-003-2000-2300-2304-000</t>
  </si>
  <si>
    <t>5-502-003-2000-2300-2305-000</t>
  </si>
  <si>
    <t>5-502-003-2000-2400-0000-000</t>
  </si>
  <si>
    <t>5-502-003-2000-2400-2401-000</t>
  </si>
  <si>
    <t>5-502-003-2000-2400-2402-000</t>
  </si>
  <si>
    <t>5-502-003-2000-2400-2403-000</t>
  </si>
  <si>
    <t>5-502-003-2000-2400-2404-000</t>
  </si>
  <si>
    <t>5-502-003-2000-2400-2405-000</t>
  </si>
  <si>
    <t>5-502-003-2000-2400-2406-000</t>
  </si>
  <si>
    <t>5-502-003-2000-2400-2407-000</t>
  </si>
  <si>
    <t>5-502-003-2000-2400-2408-000</t>
  </si>
  <si>
    <t>5-502-003-2000-2400-2409-000</t>
  </si>
  <si>
    <t>5-502-003-2000-2400-2410-000</t>
  </si>
  <si>
    <t>5-502-003-2000-2500-0000-000</t>
  </si>
  <si>
    <t>5-502-003-2000-2500-2502-000</t>
  </si>
  <si>
    <t>5-502-003-2000-2500-2503-000</t>
  </si>
  <si>
    <t>5-502-003-2000-2500-2504-000</t>
  </si>
  <si>
    <t>5-502-003-2000-2500-2505-000</t>
  </si>
  <si>
    <t>5-502-003-2000-2500-2506-000</t>
  </si>
  <si>
    <t>5-502-003-2000-2500-2507-000</t>
  </si>
  <si>
    <t>5-502-003-2000-2600-2602-000</t>
  </si>
  <si>
    <t>5-502-003-2000-2700-0000-000</t>
  </si>
  <si>
    <t>5-502-003-2000-2700-2701-000</t>
  </si>
  <si>
    <t>5-502-003-2000-2700-2702-000</t>
  </si>
  <si>
    <t>5-502-003-2000-2700-2703-000</t>
  </si>
  <si>
    <t>5-502-003-2000-2700-2704-000</t>
  </si>
  <si>
    <t>5-502-003-2000-2800-0000-000</t>
  </si>
  <si>
    <t>5-502-003-2000-2800-2801-000</t>
  </si>
  <si>
    <t>5-502-003-2000-2800-2802-000</t>
  </si>
  <si>
    <t>5-502-003-2000-2900-0000-000</t>
  </si>
  <si>
    <t>5-502-003-2000-2900-2901-000</t>
  </si>
  <si>
    <t>5-502-003-2000-2900-2902-000</t>
  </si>
  <si>
    <t>5-502-003-2000-2900-2903-000</t>
  </si>
  <si>
    <t>5-502-003-2000-2900-2904-000</t>
  </si>
  <si>
    <t>5-502-003-2000-2900-2905-000</t>
  </si>
  <si>
    <t>5-502-003-2000-2900-2906-000</t>
  </si>
  <si>
    <t>5-502-003-2000-2900-2907-000</t>
  </si>
  <si>
    <t>5-502-003-2000-2900-2908-000</t>
  </si>
  <si>
    <t>5-502-003-2000-2900-2909-000</t>
  </si>
  <si>
    <t>5-502-003-3000-3100-3101-000</t>
  </si>
  <si>
    <t>5-502-003-3000-3100-3102-000</t>
  </si>
  <si>
    <t>5-502-003-3000-3100-3103-000</t>
  </si>
  <si>
    <t>5-502-003-3000-3100-3105-000</t>
  </si>
  <si>
    <t>5-502-003-3000-3100-3106-000</t>
  </si>
  <si>
    <t>5-502-003-3000-3100-3107-000</t>
  </si>
  <si>
    <t>5-502-003-3000-3100-3108-000</t>
  </si>
  <si>
    <t>5-502-003-3000-3100-3109-000</t>
  </si>
  <si>
    <t>5-502-003-3000-3100-3110-000</t>
  </si>
  <si>
    <t>5-502-003-3000-3100-3111-000</t>
  </si>
  <si>
    <t>5-502-003-3000-3200-0000-000</t>
  </si>
  <si>
    <t>5-502-003-3000-3200-3201-000</t>
  </si>
  <si>
    <t>5-502-003-3000-3200-3202-000</t>
  </si>
  <si>
    <t>5-502-003-3000-3200-3203-000</t>
  </si>
  <si>
    <t>5-502-003-3000-3200-3204-000</t>
  </si>
  <si>
    <t>5-502-003-3000-3200-3205-000</t>
  </si>
  <si>
    <t>5-502-003-3000-3200-3206-000</t>
  </si>
  <si>
    <t>5-502-003-3000-3200-3207-000</t>
  </si>
  <si>
    <t>5-502-003-3000-3200-3208-000</t>
  </si>
  <si>
    <t>5-502-003-3000-3200-3209-000</t>
  </si>
  <si>
    <t>5-502-003-3000-3200-3210-000</t>
  </si>
  <si>
    <t>5-502-003-3000-3300-0000-000</t>
  </si>
  <si>
    <t>5-502-003-3000-3300-3301-000</t>
  </si>
  <si>
    <t>5-502-003-3000-3300-3302-000</t>
  </si>
  <si>
    <t>5-502-003-3000-3300-3303-000</t>
  </si>
  <si>
    <t>5-502-003-3000-3300-3304-000</t>
  </si>
  <si>
    <t>5-502-003-3000-3300-3305-000</t>
  </si>
  <si>
    <t>5-502-003-3000-3300-3306-000</t>
  </si>
  <si>
    <t>5-502-003-3000-3300-3307-000</t>
  </si>
  <si>
    <t>5-502-003-3000-3300-3308-000</t>
  </si>
  <si>
    <t>5-502-003-3000-3300-3309-000</t>
  </si>
  <si>
    <t>5-502-003-3000-3300-3310-000</t>
  </si>
  <si>
    <t>5-502-003-3000-3400-0000-000</t>
  </si>
  <si>
    <t>5-502-003-3000-3500-3502-000</t>
  </si>
  <si>
    <t>5-502-003-3000-3500-3503-000</t>
  </si>
  <si>
    <t>5-502-003-3000-3500-3504-000</t>
  </si>
  <si>
    <t>5-502-003-3000-3500-3506-000</t>
  </si>
  <si>
    <t>5-502-003-3000-3500-3507-000</t>
  </si>
  <si>
    <t>5-502-003-3000-3500-3508-000</t>
  </si>
  <si>
    <t>5-502-003-3000-3500-3509-000</t>
  </si>
  <si>
    <t>5-502-003-3000-3500-3510-000</t>
  </si>
  <si>
    <t>5-502-003-3000-3600-0000-000</t>
  </si>
  <si>
    <t>5-502-003-3000-3600-3601-000</t>
  </si>
  <si>
    <t>5-502-003-3000-3600-3602-000</t>
  </si>
  <si>
    <t>5-502-003-3000-3600-3603-000</t>
  </si>
  <si>
    <t>5-502-003-3000-3600-3604-000</t>
  </si>
  <si>
    <t>5-502-003-3000-3600-3605-000</t>
  </si>
  <si>
    <t>5-502-003-3000-3600-3606-000</t>
  </si>
  <si>
    <t>5-502-003-3000-3600-3607-000</t>
  </si>
  <si>
    <t>5-502-003-3000-3700-0000-000</t>
  </si>
  <si>
    <t>5-502-003-3000-3700-3701-000</t>
  </si>
  <si>
    <t>5-502-003-3000-3700-3702-000</t>
  </si>
  <si>
    <t>5-502-003-3000-3700-3703-000</t>
  </si>
  <si>
    <t>5-502-003-3000-3700-3704-000</t>
  </si>
  <si>
    <t>5-502-003-3000-3700-3705-000</t>
  </si>
  <si>
    <t>5-502-003-3000-3700-3706-000</t>
  </si>
  <si>
    <t>5-502-003-3000-3700-3707-000</t>
  </si>
  <si>
    <t>5-502-003-3000-3700-3708-000</t>
  </si>
  <si>
    <t>5-502-003-3000-3700-3709-000</t>
  </si>
  <si>
    <t>5-502-003-3000-3700-3710-000</t>
  </si>
  <si>
    <t>5-502-003-3000-3700-3711-000</t>
  </si>
  <si>
    <t>5-502-003-3000-3700-3712-000</t>
  </si>
  <si>
    <t>5-502-003-3000-3800-0000-000</t>
  </si>
  <si>
    <t>5-502-003-3000-3800-3801-000</t>
  </si>
  <si>
    <t>5-502-003-3000-3800-3802-000</t>
  </si>
  <si>
    <t>5-502-003-3000-3800-3803-000</t>
  </si>
  <si>
    <t>5-502-003-3000-3800-3804-000</t>
  </si>
  <si>
    <t>5-502-003-3000-3800-3805-000</t>
  </si>
  <si>
    <t>5-502-003-4000-0000-0000-000</t>
  </si>
  <si>
    <t>5-502-003-4000-4100-0000-000</t>
  </si>
  <si>
    <t>5-502-003-4000-4100-4101-000</t>
  </si>
  <si>
    <t>5-502-003-4000-4100-4102-000</t>
  </si>
  <si>
    <t>5-502-003-4000-4100-4103-000</t>
  </si>
  <si>
    <t>5-502-003-4000-4100-4104-000</t>
  </si>
  <si>
    <t>5-502-003-4000-4100-4105-000</t>
  </si>
  <si>
    <t>5-502-003-4000-4100-4106-000</t>
  </si>
  <si>
    <t>5-502-003-4000-4100-4107-000</t>
  </si>
  <si>
    <t>5-502-003-4000-4100-4108-000</t>
  </si>
  <si>
    <t>5-502-003-4000-4200-0000-000</t>
  </si>
  <si>
    <t>5-502-003-4000-4200-4201-000</t>
  </si>
  <si>
    <t>5-502-003-4000-4200-4202-000</t>
  </si>
  <si>
    <t>5-502-003-4000-4300-0000-000</t>
  </si>
  <si>
    <t>5-502-003-4000-4300-4301-000</t>
  </si>
  <si>
    <t>5-502-003-4000-4300-4302-000</t>
  </si>
  <si>
    <t>5-502-003-4000-4300-4303-000</t>
  </si>
  <si>
    <t>5-502-003-4000-4300-4304-000</t>
  </si>
  <si>
    <t>5-502-003-4000-4300-4305-000</t>
  </si>
  <si>
    <t>5-502-003-4000-4300-4306-000</t>
  </si>
  <si>
    <t>5-502-003-4000-4300-4307-000</t>
  </si>
  <si>
    <t>5-502-003-4000-4400-0000-000</t>
  </si>
  <si>
    <t>5-502-003-4000-4400-4401-000</t>
  </si>
  <si>
    <t>5-502-003-4000-4400-4402-000</t>
  </si>
  <si>
    <t>5-502-003-4000-4400-4403-000</t>
  </si>
  <si>
    <t>5-502-003-4000-4400-4404-000</t>
  </si>
  <si>
    <t>5-502-003-4000-4400-4405-000</t>
  </si>
  <si>
    <t>5-502-003-4000-4400-4406-000</t>
  </si>
  <si>
    <t>5-502-003-4000-4400-4407-000</t>
  </si>
  <si>
    <t>5-502-003-4000-4400-4408-000</t>
  </si>
  <si>
    <t>5-502-003-4000-4500-0000-000</t>
  </si>
  <si>
    <t>5-502-003-4000-4500-4502-000</t>
  </si>
  <si>
    <t>5-502-003-4000-4600-0000-000</t>
  </si>
  <si>
    <t>5-502-003-4000-4600-4601-000</t>
  </si>
  <si>
    <t>5-502-003-4000-4600-4602-000</t>
  </si>
  <si>
    <t>5-502-003-5000-0000-0000-000</t>
  </si>
  <si>
    <t>5-502-003-5000-5100-0000-000</t>
  </si>
  <si>
    <t>5-502-003-5000-5100-5101-000</t>
  </si>
  <si>
    <t>5-502-003-5000-5100-5102-000</t>
  </si>
  <si>
    <t>5-502-003-5000-5100-5103-000</t>
  </si>
  <si>
    <t>5-502-003-5000-5100-5104-000</t>
  </si>
  <si>
    <t>5-502-003-5000-5100-5105-000</t>
  </si>
  <si>
    <t>5-502-003-5000-5100-5106-000</t>
  </si>
  <si>
    <t>5-502-003-5000-5100-5107-000</t>
  </si>
  <si>
    <t>5-502-003-5000-5100-5108-000</t>
  </si>
  <si>
    <t>5-502-003-5000-5200-0000-000</t>
  </si>
  <si>
    <t>5-502-003-5000-5200-5201-000</t>
  </si>
  <si>
    <t>5-502-003-5000-5200-5202-000</t>
  </si>
  <si>
    <t>5-502-003-5000-5200-5203-000</t>
  </si>
  <si>
    <t>5-502-003-5000-5200-5204-000</t>
  </si>
  <si>
    <t>5-502-003-5000-5300-0000-000</t>
  </si>
  <si>
    <t>5-502-003-5000-5300-5301-000</t>
  </si>
  <si>
    <t>5-502-003-5000-5300-5302-000</t>
  </si>
  <si>
    <t>5-502-003-5000-5400-0000-000</t>
  </si>
  <si>
    <t>5-502-003-5000-5400-5401-000</t>
  </si>
  <si>
    <t>5-502-003-5000-5400-5402-000</t>
  </si>
  <si>
    <t>5-502-003-5000-5400-5403-000</t>
  </si>
  <si>
    <t>5-502-003-5000-5400-5404-000</t>
  </si>
  <si>
    <t>5-502-003-5000-5400-5405-000</t>
  </si>
  <si>
    <t>5-502-003-5000-5400-5406-000</t>
  </si>
  <si>
    <t>5-502-003-5000-5500-0000-000</t>
  </si>
  <si>
    <t>5-502-003-5000-5500-5502-000</t>
  </si>
  <si>
    <t>5-502-003-5000-5600-0000-000</t>
  </si>
  <si>
    <t>5-502-003-5000-5600-5601-000</t>
  </si>
  <si>
    <t>5-502-003-5000-5600-5602-000</t>
  </si>
  <si>
    <t>5-502-003-5000-5600-5603-000</t>
  </si>
  <si>
    <t>5-502-003-5000-5600-5604-000</t>
  </si>
  <si>
    <t>5-502-003-5000-5600-5605-000</t>
  </si>
  <si>
    <t>5-502-003-5000-5600-5606-000</t>
  </si>
  <si>
    <t>5-502-003-5000-5600-5607-000</t>
  </si>
  <si>
    <t>5-502-003-5000-5600-5608-000</t>
  </si>
  <si>
    <t>5-502-003-5000-5700-0000-000</t>
  </si>
  <si>
    <t>5-502-003-5000-5700-5701-000</t>
  </si>
  <si>
    <t>5-502-003-5000-5700-5702-000</t>
  </si>
  <si>
    <t>5-502-003-5000-5700-5703-000</t>
  </si>
  <si>
    <t>5-502-003-5000-5700-5704-000</t>
  </si>
  <si>
    <t>5-502-003-5000-5700-5705-000</t>
  </si>
  <si>
    <t>5-502-003-5000-5700-5706-000</t>
  </si>
  <si>
    <t>5-502-003-5000-5700-5707-000</t>
  </si>
  <si>
    <t>5-502-003-5000-5700-5708-000</t>
  </si>
  <si>
    <t>5-502-003-5000-5700-5709-000</t>
  </si>
  <si>
    <t>5-502-003-5000-5800-0000-000</t>
  </si>
  <si>
    <t>5-502-003-5000-5800-5801-000</t>
  </si>
  <si>
    <t>5-502-003-5000-5800-5802-000</t>
  </si>
  <si>
    <t>5-502-003-5000-5800-5803-000</t>
  </si>
  <si>
    <t>5-502-003-5000-5800-5804-000</t>
  </si>
  <si>
    <t>5-502-003-5000-5800-5805-000</t>
  </si>
  <si>
    <t>5-502-003-5000-5900-0000-000</t>
  </si>
  <si>
    <t>5-502-003-5000-5900-5901-000</t>
  </si>
  <si>
    <t>5-502-003-5000-5900-5902-000</t>
  </si>
  <si>
    <t>5-502-003-5000-5900-5903-000</t>
  </si>
  <si>
    <t>5-502-003-5000-5900-5904-000</t>
  </si>
  <si>
    <t>5-502-003-5000-5900-5905-000</t>
  </si>
  <si>
    <t>5-502-003-5000-5900-5906-000</t>
  </si>
  <si>
    <t>5-502-003-5000-5900-5907-000</t>
  </si>
  <si>
    <t>5-502-003-5000-5900-5908-000</t>
  </si>
  <si>
    <t>5-502-003-5000-5900-5909-000</t>
  </si>
  <si>
    <t>5-502-003-6000-0000-0000-000</t>
  </si>
  <si>
    <t>5-502-003-6000-6100-0000-000</t>
  </si>
  <si>
    <t>5-502-003-6000-6100-6101-000</t>
  </si>
  <si>
    <t>5-502-003-6000-6100-6102-000</t>
  </si>
  <si>
    <t>5-502-003-6000-6100-6103-000</t>
  </si>
  <si>
    <t>5-502-003-6000-6100-6104-000</t>
  </si>
  <si>
    <t>5-502-003-6000-6100-6105-000</t>
  </si>
  <si>
    <t>5-502-003-6000-6100-6106-000</t>
  </si>
  <si>
    <t>5-502-003-6000-6100-6107-000</t>
  </si>
  <si>
    <t>5-502-003-6000-6100-6108-000</t>
  </si>
  <si>
    <t>5-502-003-6000-6200-0000-000</t>
  </si>
  <si>
    <t>5-502-003-6000-6200-6201-000</t>
  </si>
  <si>
    <t>5-502-003-6000-6200-6202-000</t>
  </si>
  <si>
    <t>5-502-003-6000-6200-6203-000</t>
  </si>
  <si>
    <t>5-502-003-6000-6200-6204-000</t>
  </si>
  <si>
    <t>5-502-003-6000-6200-6205-000</t>
  </si>
  <si>
    <t>5-502-003-6000-6200-6206-000</t>
  </si>
  <si>
    <t>5-502-003-6000-6200-6207-000</t>
  </si>
  <si>
    <t>5-502-003-6000-6200-6208-000</t>
  </si>
  <si>
    <t>5-502-003-6000-6300-0000-000</t>
  </si>
  <si>
    <t>5-502-003-6000-6300-6301-000</t>
  </si>
  <si>
    <t>5-502-003-6000-6300-6302-000</t>
  </si>
  <si>
    <t>5-502-003-6000-6300-6303-000</t>
  </si>
  <si>
    <t>5-502-003-7000-0000-0000-000</t>
  </si>
  <si>
    <t>5-502-003-7000-7100-0000-000</t>
  </si>
  <si>
    <t>5-502-003-7000-7100-7101-000</t>
  </si>
  <si>
    <t>5-502-003-7000-7100-7102-000</t>
  </si>
  <si>
    <t>5-502-003-7000-7200-0000-000</t>
  </si>
  <si>
    <t>5-502-003-7000-7200-7201-000</t>
  </si>
  <si>
    <t>5-502-003-7000-7300-0000-000</t>
  </si>
  <si>
    <t>5-502-003-7000-7300-7301-000</t>
  </si>
  <si>
    <t>5-502-003-7000-7300-7302-000</t>
  </si>
  <si>
    <t>5-502-003-7000-7400-0000-000</t>
  </si>
  <si>
    <t>5-502-003-7000-7400-7401-000</t>
  </si>
  <si>
    <t>5-502-003-7000-7400-7402-000</t>
  </si>
  <si>
    <t>5-502-003-7000-7500-0000-000</t>
  </si>
  <si>
    <t>5-502-003-7000-7500-7502-000</t>
  </si>
  <si>
    <t>5-502-003-7000-7600-0000-000</t>
  </si>
  <si>
    <t>5-502-003-7000-7600-7601-000</t>
  </si>
  <si>
    <t>5-502-003-7000-7600-7602-000</t>
  </si>
  <si>
    <t>5-502-003-8000-0000-0000-000</t>
  </si>
  <si>
    <t>5-502-003-8000-8100-0000-000</t>
  </si>
  <si>
    <t>5-502-003-8000-8100-8101-000</t>
  </si>
  <si>
    <t>5-502-003-8000-8100-8102-000</t>
  </si>
  <si>
    <t>5-502-003-8000-8100-8103-000</t>
  </si>
  <si>
    <t>5-502-003-9000-0000-0000-000</t>
  </si>
  <si>
    <t>5-502-003-9000-9100-0000-000</t>
  </si>
  <si>
    <t>5-502-003-9000-9100-9101-000</t>
  </si>
  <si>
    <t>5-502-003-9000-9100-9102-000</t>
  </si>
  <si>
    <t>5-502-003-9000-9100-9103-000</t>
  </si>
  <si>
    <t>5-502-003-9000-9200-0000-000</t>
  </si>
  <si>
    <t>5-502-003-9000-9200-9201-000</t>
  </si>
  <si>
    <t>5-502-003-9000-9200-9202-000</t>
  </si>
  <si>
    <t>5-502-003-9000-9200-9203-000</t>
  </si>
  <si>
    <t>5-502-003-9000-9300-0000-000</t>
  </si>
  <si>
    <t>5-502-003-9000-9300-9301-000</t>
  </si>
  <si>
    <t>5-502-003-9000-9400-0000-000</t>
  </si>
  <si>
    <t>5-502-003-9000-9400-9401-000</t>
  </si>
  <si>
    <t>5-502-003-9000-9500-0000-000</t>
  </si>
  <si>
    <t>5-502-003-9000-9500-9502-000</t>
  </si>
  <si>
    <t>5-502-003-9000-9600-0000-000</t>
  </si>
  <si>
    <t>5-502-003-9000-9600-9601-000</t>
  </si>
  <si>
    <t>5-502-003-9000-9900-0000-000</t>
  </si>
  <si>
    <t>5-502-003-9000-9900-9901-000</t>
  </si>
  <si>
    <t>PROGRAMAS ALIMENTARIOS DIVERSOS</t>
  </si>
  <si>
    <t>5-502-004-1000-1100-1101-000</t>
  </si>
  <si>
    <t>5-502-004-1000-1100-1102-000</t>
  </si>
  <si>
    <t>5-502-004-1000-1100-1103-000</t>
  </si>
  <si>
    <t>5-502-004-1000-1100-1105-000</t>
  </si>
  <si>
    <t>5-502-004-1000-1200-0000-000</t>
  </si>
  <si>
    <t>5-502-004-1000-1200-1201-000</t>
  </si>
  <si>
    <t>5-502-004-1000-1200-1202-000</t>
  </si>
  <si>
    <t>5-502-004-1000-1200-1203-000</t>
  </si>
  <si>
    <t>5-502-004-1000-1200-1204-000</t>
  </si>
  <si>
    <t>5-502-004-1000-1200-1205-000</t>
  </si>
  <si>
    <t>5-502-004-1000-1200-1206-000</t>
  </si>
  <si>
    <t>5-502-004-1000-1200-1207-000</t>
  </si>
  <si>
    <t>5-502-004-1000-1300-1301-000</t>
  </si>
  <si>
    <t>5-502-004-1000-1300-1302-000</t>
  </si>
  <si>
    <t>5-502-004-1000-1300-1304-000</t>
  </si>
  <si>
    <t>5-502-004-1000-1300-1306-000</t>
  </si>
  <si>
    <t>5-502-004-1000-1300-1307-000</t>
  </si>
  <si>
    <t>5-502-004-1000-1300-1308-000</t>
  </si>
  <si>
    <t>5-502-004-1000-1300-1309-000</t>
  </si>
  <si>
    <t>5-502-004-1000-1300-1310-000</t>
  </si>
  <si>
    <t>5-502-004-1000-1300-1311-000</t>
  </si>
  <si>
    <t>5-502-004-1000-1300-1312-000</t>
  </si>
  <si>
    <t>5-502-004-1000-1300-1313-000</t>
  </si>
  <si>
    <t>5-502-004-1000-1300-1314-000</t>
  </si>
  <si>
    <t>5-502-004-1000-1300-1315-000</t>
  </si>
  <si>
    <t>5-502-004-1000-1300-1316-000</t>
  </si>
  <si>
    <t>5-502-004-1000-1300-1317-000</t>
  </si>
  <si>
    <t>5-502-004-1000-1300-1319-000</t>
  </si>
  <si>
    <t>5-502-004-1000-1400-1401-000</t>
  </si>
  <si>
    <t>5-502-004-1000-1400-1402-000</t>
  </si>
  <si>
    <t>5-502-004-1000-1400-1403-000</t>
  </si>
  <si>
    <t>5-502-004-1000-1400-1404-000</t>
  </si>
  <si>
    <t>5-502-004-1000-1400-1407-000</t>
  </si>
  <si>
    <t>5-502-004-1000-1400-1408-000</t>
  </si>
  <si>
    <t>5-502-004-1000-1400-1409-000</t>
  </si>
  <si>
    <t>5-502-004-1000-1500-0000-000</t>
  </si>
  <si>
    <t>5-502-004-1000-1500-1502-000</t>
  </si>
  <si>
    <t>5-502-004-1000-1500-1503-000</t>
  </si>
  <si>
    <t>5-502-004-1000-1500-1504-000</t>
  </si>
  <si>
    <t>5-502-004-1000-1500-1505-000</t>
  </si>
  <si>
    <t>5-502-004-1000-1500-1506-000</t>
  </si>
  <si>
    <t>5-502-004-1000-1500-1507-000</t>
  </si>
  <si>
    <t>5-502-004-1000-1500-1508-000</t>
  </si>
  <si>
    <t>5-502-004-1000-1500-1509-000</t>
  </si>
  <si>
    <t>5-502-004-1000-1500-1510-000</t>
  </si>
  <si>
    <t>5-502-004-1000-1500-1511-000</t>
  </si>
  <si>
    <t>5-502-004-1000-1500-1512-000</t>
  </si>
  <si>
    <t>5-502-004-1000-1600-0000-000</t>
  </si>
  <si>
    <t>5-502-004-1000-1600-1601-000</t>
  </si>
  <si>
    <t>5-502-004-1000-1600-1602-000</t>
  </si>
  <si>
    <t>5-502-004-1000-1600-1603-000</t>
  </si>
  <si>
    <t>5-502-004-1000-1700-0000-000</t>
  </si>
  <si>
    <t>5-502-004-1000-1700-1701-000</t>
  </si>
  <si>
    <t>5-502-004-1000-1700-1702-000</t>
  </si>
  <si>
    <t>5-502-004-1000-1700-1703-000</t>
  </si>
  <si>
    <t>5-502-004-1000-1700-1704-000</t>
  </si>
  <si>
    <t>5-502-004-1000-1800-1802-000</t>
  </si>
  <si>
    <t>5-502-004-1000-1800-1803-000</t>
  </si>
  <si>
    <t>5-502-004-2000-2100-2103-000</t>
  </si>
  <si>
    <t>5-502-004-2000-2100-2104-000</t>
  </si>
  <si>
    <t>5-502-004-2000-2100-2105-000</t>
  </si>
  <si>
    <t>5-502-004-2000-2100-2106-000</t>
  </si>
  <si>
    <t>5-502-004-2000-2100-2107-000</t>
  </si>
  <si>
    <t>5-502-004-2000-2100-2108-000</t>
  </si>
  <si>
    <t>5-502-004-2000-2100-2109-000</t>
  </si>
  <si>
    <t>5-502-004-2000-2100-2110-000</t>
  </si>
  <si>
    <t>5-502-004-2000-2100-2111-000</t>
  </si>
  <si>
    <t>5-502-004-2000-2200-0000-000</t>
  </si>
  <si>
    <t>5-502-004-2000-2200-2201-000</t>
  </si>
  <si>
    <t>5-502-004-2000-2200-2202-000</t>
  </si>
  <si>
    <t>5-502-004-2000-2200-2203-000</t>
  </si>
  <si>
    <t>5-502-004-2000-2200-2204-000</t>
  </si>
  <si>
    <t>5-502-004-2000-2200-2205-000</t>
  </si>
  <si>
    <t>5-502-004-2000-2300-0000-000</t>
  </si>
  <si>
    <t>5-502-004-2000-2300-2301-000</t>
  </si>
  <si>
    <t>5-502-004-2000-2300-2302-000</t>
  </si>
  <si>
    <t>5-502-004-2000-2300-2303-000</t>
  </si>
  <si>
    <t>5-502-004-2000-2300-2304-000</t>
  </si>
  <si>
    <t>5-502-004-2000-2300-2305-000</t>
  </si>
  <si>
    <t>5-502-004-2000-2400-0000-000</t>
  </si>
  <si>
    <t>5-502-004-2000-2400-2401-000</t>
  </si>
  <si>
    <t>5-502-004-2000-2400-2402-000</t>
  </si>
  <si>
    <t>5-502-004-2000-2400-2403-000</t>
  </si>
  <si>
    <t>5-502-004-2000-2400-2404-000</t>
  </si>
  <si>
    <t>5-502-004-2000-2400-2405-000</t>
  </si>
  <si>
    <t>5-502-004-2000-2400-2406-000</t>
  </si>
  <si>
    <t>5-502-004-2000-2400-2407-000</t>
  </si>
  <si>
    <t>5-502-004-2000-2400-2408-000</t>
  </si>
  <si>
    <t>5-502-004-2000-2400-2409-000</t>
  </si>
  <si>
    <t>5-502-004-2000-2400-2410-000</t>
  </si>
  <si>
    <t>5-502-004-2000-2500-0000-000</t>
  </si>
  <si>
    <t>5-502-004-2000-2500-2502-000</t>
  </si>
  <si>
    <t>5-502-004-2000-2500-2503-000</t>
  </si>
  <si>
    <t>5-502-004-2000-2500-2504-000</t>
  </si>
  <si>
    <t>5-502-004-2000-2500-2505-000</t>
  </si>
  <si>
    <t>5-502-004-2000-2500-2506-000</t>
  </si>
  <si>
    <t>5-502-004-2000-2500-2507-000</t>
  </si>
  <si>
    <t>5-502-004-2000-2600-2602-000</t>
  </si>
  <si>
    <t>5-502-004-2000-2700-0000-000</t>
  </si>
  <si>
    <t>5-502-004-2000-2700-2701-000</t>
  </si>
  <si>
    <t>5-502-004-2000-2700-2702-000</t>
  </si>
  <si>
    <t>5-502-004-2000-2700-2703-000</t>
  </si>
  <si>
    <t>5-502-004-2000-2700-2704-000</t>
  </si>
  <si>
    <t>5-502-004-2000-2800-0000-000</t>
  </si>
  <si>
    <t>5-502-004-2000-2800-2801-000</t>
  </si>
  <si>
    <t>5-502-004-2000-2800-2802-000</t>
  </si>
  <si>
    <t>5-502-004-2000-2900-0000-000</t>
  </si>
  <si>
    <t>5-502-004-2000-2900-2901-000</t>
  </si>
  <si>
    <t>5-502-004-2000-2900-2902-000</t>
  </si>
  <si>
    <t>5-502-004-2000-2900-2903-000</t>
  </si>
  <si>
    <t>5-502-004-2000-2900-2904-000</t>
  </si>
  <si>
    <t>5-502-004-2000-2900-2905-000</t>
  </si>
  <si>
    <t>5-502-004-2000-2900-2906-000</t>
  </si>
  <si>
    <t>5-502-004-2000-2900-2907-000</t>
  </si>
  <si>
    <t>5-502-004-2000-2900-2908-000</t>
  </si>
  <si>
    <t>5-502-004-2000-2900-2909-000</t>
  </si>
  <si>
    <t>5-502-004-3000-3100-0000-000</t>
  </si>
  <si>
    <t>5-502-004-3000-3100-3101-000</t>
  </si>
  <si>
    <t>5-502-004-3000-3100-3102-000</t>
  </si>
  <si>
    <t>5-502-004-3000-3100-3103-000</t>
  </si>
  <si>
    <t>5-502-004-3000-3100-3104-000</t>
  </si>
  <si>
    <t>5-502-004-3000-3100-3105-000</t>
  </si>
  <si>
    <t>5-502-004-3000-3100-3106-000</t>
  </si>
  <si>
    <t>5-502-004-3000-3100-3107-000</t>
  </si>
  <si>
    <t>5-502-004-3000-3100-3108-000</t>
  </si>
  <si>
    <t>5-502-004-3000-3100-3109-000</t>
  </si>
  <si>
    <t>5-502-004-3000-3100-3110-000</t>
  </si>
  <si>
    <t>5-502-004-3000-3100-3111-000</t>
  </si>
  <si>
    <t>5-502-004-3000-3200-0000-000</t>
  </si>
  <si>
    <t>5-502-004-3000-3200-3201-000</t>
  </si>
  <si>
    <t>5-502-004-3000-3200-3202-000</t>
  </si>
  <si>
    <t>5-502-004-3000-3200-3203-000</t>
  </si>
  <si>
    <t>5-502-004-3000-3200-3204-000</t>
  </si>
  <si>
    <t>5-502-004-3000-3200-3205-000</t>
  </si>
  <si>
    <t>5-502-004-3000-3200-3206-000</t>
  </si>
  <si>
    <t>5-502-004-3000-3200-3207-000</t>
  </si>
  <si>
    <t>5-502-004-3000-3200-3208-000</t>
  </si>
  <si>
    <t>5-502-004-3000-3200-3209-000</t>
  </si>
  <si>
    <t>5-502-004-3000-3200-3210-000</t>
  </si>
  <si>
    <t>5-502-004-3000-3300-0000-000</t>
  </si>
  <si>
    <t>5-502-004-3000-3300-3301-000</t>
  </si>
  <si>
    <t>5-502-004-3000-3300-3302-000</t>
  </si>
  <si>
    <t>5-502-004-3000-3300-3303-000</t>
  </si>
  <si>
    <t>5-502-004-3000-3300-3304-000</t>
  </si>
  <si>
    <t>5-502-004-3000-3300-3305-000</t>
  </si>
  <si>
    <t>5-502-004-3000-3300-3306-000</t>
  </si>
  <si>
    <t>5-502-004-3000-3300-3307-000</t>
  </si>
  <si>
    <t>5-502-004-3000-3300-3308-000</t>
  </si>
  <si>
    <t>5-502-004-3000-3300-3309-000</t>
  </si>
  <si>
    <t>5-502-004-3000-3300-3310-000</t>
  </si>
  <si>
    <t>5-502-004-3000-3400-0000-000</t>
  </si>
  <si>
    <t>5-502-004-3000-3500-3502-000</t>
  </si>
  <si>
    <t>5-502-004-3000-3500-3503-000</t>
  </si>
  <si>
    <t>5-502-004-3000-3500-3504-000</t>
  </si>
  <si>
    <t>5-502-004-3000-3500-3506-000</t>
  </si>
  <si>
    <t>5-502-004-3000-3500-3507-000</t>
  </si>
  <si>
    <t>5-502-004-3000-3500-3508-000</t>
  </si>
  <si>
    <t>5-502-004-3000-3500-3509-000</t>
  </si>
  <si>
    <t>5-502-004-3000-3500-3510-000</t>
  </si>
  <si>
    <t>5-502-004-3000-3600-0000-000</t>
  </si>
  <si>
    <t>5-502-004-3000-3600-3601-000</t>
  </si>
  <si>
    <t>5-502-004-3000-3600-3602-000</t>
  </si>
  <si>
    <t>5-502-004-3000-3600-3603-000</t>
  </si>
  <si>
    <t>5-502-004-3000-3600-3604-000</t>
  </si>
  <si>
    <t>5-502-004-3000-3600-3605-000</t>
  </si>
  <si>
    <t>5-502-004-3000-3600-3606-000</t>
  </si>
  <si>
    <t>5-502-004-3000-3600-3607-000</t>
  </si>
  <si>
    <t>5-502-004-3000-3700-0000-000</t>
  </si>
  <si>
    <t>5-502-004-3000-3700-3701-000</t>
  </si>
  <si>
    <t>5-502-004-3000-3700-3702-000</t>
  </si>
  <si>
    <t>5-502-004-3000-3700-3703-000</t>
  </si>
  <si>
    <t>5-502-004-3000-3700-3704-000</t>
  </si>
  <si>
    <t>5-502-004-3000-3700-3705-000</t>
  </si>
  <si>
    <t>5-502-004-3000-3700-3706-000</t>
  </si>
  <si>
    <t>5-502-004-3000-3700-3707-000</t>
  </si>
  <si>
    <t>5-502-004-3000-3700-3708-000</t>
  </si>
  <si>
    <t>5-502-004-3000-3700-3709-000</t>
  </si>
  <si>
    <t>5-502-004-3000-3700-3710-000</t>
  </si>
  <si>
    <t>5-502-004-3000-3700-3711-000</t>
  </si>
  <si>
    <t>5-502-004-3000-3700-3712-000</t>
  </si>
  <si>
    <t>5-502-004-3000-3800-0000-000</t>
  </si>
  <si>
    <t>5-502-004-3000-3800-3801-000</t>
  </si>
  <si>
    <t>5-502-004-3000-3800-3802-000</t>
  </si>
  <si>
    <t>5-502-004-3000-3800-3803-000</t>
  </si>
  <si>
    <t>5-502-004-3000-3800-3804-000</t>
  </si>
  <si>
    <t>5-502-004-3000-3800-3805-000</t>
  </si>
  <si>
    <t>5-502-004-4000-0000-0000-000</t>
  </si>
  <si>
    <t>5-502-004-4000-4100-0000-000</t>
  </si>
  <si>
    <t>5-502-004-4000-4100-4101-000</t>
  </si>
  <si>
    <t>5-502-004-4000-4100-4102-000</t>
  </si>
  <si>
    <t>5-502-004-4000-4100-4103-000</t>
  </si>
  <si>
    <t>5-502-004-4000-4100-4104-000</t>
  </si>
  <si>
    <t>5-502-004-4000-4100-4105-000</t>
  </si>
  <si>
    <t>5-502-004-4000-4100-4106-000</t>
  </si>
  <si>
    <t>5-502-004-4000-4100-4107-000</t>
  </si>
  <si>
    <t>5-502-004-4000-4100-4108-000</t>
  </si>
  <si>
    <t>5-502-004-4000-4200-0000-000</t>
  </si>
  <si>
    <t>5-502-004-4000-4200-4201-000</t>
  </si>
  <si>
    <t>5-502-004-4000-4200-4202-000</t>
  </si>
  <si>
    <t>5-502-004-4000-4300-0000-000</t>
  </si>
  <si>
    <t>5-502-004-4000-4300-4301-000</t>
  </si>
  <si>
    <t>5-502-004-4000-4300-4302-000</t>
  </si>
  <si>
    <t>5-502-004-4000-4300-4303-000</t>
  </si>
  <si>
    <t>5-502-004-4000-4300-4304-000</t>
  </si>
  <si>
    <t>5-502-004-4000-4300-4305-000</t>
  </si>
  <si>
    <t>5-502-004-4000-4300-4306-000</t>
  </si>
  <si>
    <t>5-502-004-4000-4300-4307-000</t>
  </si>
  <si>
    <t>5-502-004-4000-4400-0000-000</t>
  </si>
  <si>
    <t>5-502-004-4000-4400-4401-000</t>
  </si>
  <si>
    <t>5-502-004-4000-4400-4402-000</t>
  </si>
  <si>
    <t>5-502-004-4000-4400-4403-000</t>
  </si>
  <si>
    <t>5-502-004-4000-4400-4404-000</t>
  </si>
  <si>
    <t>5-502-004-4000-4400-4405-000</t>
  </si>
  <si>
    <t>5-502-004-4000-4400-4406-000</t>
  </si>
  <si>
    <t>5-502-004-4000-4400-4407-000</t>
  </si>
  <si>
    <t>5-502-004-4000-4400-4408-000</t>
  </si>
  <si>
    <t>5-502-004-4000-4500-0000-000</t>
  </si>
  <si>
    <t>5-502-004-4000-4500-4502-000</t>
  </si>
  <si>
    <t>5-502-004-4000-4600-0000-000</t>
  </si>
  <si>
    <t>5-502-004-4000-4600-4601-000</t>
  </si>
  <si>
    <t>5-502-004-4000-4600-4602-000</t>
  </si>
  <si>
    <t>5-502-004-5000-0000-0000-000</t>
  </si>
  <si>
    <t>5-502-004-5000-5100-0000-000</t>
  </si>
  <si>
    <t>5-502-004-5000-5100-5101-000</t>
  </si>
  <si>
    <t>5-502-004-5000-5100-5102-000</t>
  </si>
  <si>
    <t>5-502-004-5000-5100-5103-000</t>
  </si>
  <si>
    <t>5-502-004-5000-5100-5104-000</t>
  </si>
  <si>
    <t>5-502-004-5000-5100-5105-000</t>
  </si>
  <si>
    <t>5-502-004-5000-5100-5106-000</t>
  </si>
  <si>
    <t>5-502-004-5000-5100-5107-000</t>
  </si>
  <si>
    <t>5-502-004-5000-5100-5108-000</t>
  </si>
  <si>
    <t>5-502-004-5000-5200-0000-000</t>
  </si>
  <si>
    <t>5-502-004-5000-5200-5201-000</t>
  </si>
  <si>
    <t>5-502-004-5000-5200-5202-000</t>
  </si>
  <si>
    <t>5-502-004-5000-5200-5203-000</t>
  </si>
  <si>
    <t>5-502-004-5000-5200-5204-000</t>
  </si>
  <si>
    <t>5-502-004-5000-5300-0000-000</t>
  </si>
  <si>
    <t>5-502-004-5000-5300-5301-000</t>
  </si>
  <si>
    <t>5-502-004-5000-5300-5302-000</t>
  </si>
  <si>
    <t>5-502-004-5000-5400-0000-000</t>
  </si>
  <si>
    <t>5-502-004-5000-5400-5401-000</t>
  </si>
  <si>
    <t>5-502-004-5000-5400-5402-000</t>
  </si>
  <si>
    <t>5-502-004-5000-5400-5403-000</t>
  </si>
  <si>
    <t>5-502-004-5000-5400-5404-000</t>
  </si>
  <si>
    <t>5-502-004-5000-5400-5405-000</t>
  </si>
  <si>
    <t>5-502-004-5000-5400-5406-000</t>
  </si>
  <si>
    <t>5-502-004-5000-5500-0000-000</t>
  </si>
  <si>
    <t>5-502-004-5000-5500-5502-000</t>
  </si>
  <si>
    <t>5-502-004-5000-5600-0000-000</t>
  </si>
  <si>
    <t>5-502-004-5000-5600-5601-000</t>
  </si>
  <si>
    <t>5-502-004-5000-5600-5602-000</t>
  </si>
  <si>
    <t>5-502-004-5000-5600-5603-000</t>
  </si>
  <si>
    <t>5-502-004-5000-5600-5604-000</t>
  </si>
  <si>
    <t>5-502-004-5000-5600-5605-000</t>
  </si>
  <si>
    <t>5-502-004-5000-5600-5606-000</t>
  </si>
  <si>
    <t>5-502-004-5000-5600-5607-000</t>
  </si>
  <si>
    <t>5-502-004-5000-5600-5608-000</t>
  </si>
  <si>
    <t>5-502-004-5000-5700-0000-000</t>
  </si>
  <si>
    <t>5-502-004-5000-5700-5701-000</t>
  </si>
  <si>
    <t>5-502-004-5000-5700-5702-000</t>
  </si>
  <si>
    <t>5-502-004-5000-5700-5703-000</t>
  </si>
  <si>
    <t>5-502-004-5000-5700-5704-000</t>
  </si>
  <si>
    <t>5-502-004-5000-5700-5705-000</t>
  </si>
  <si>
    <t>5-502-004-5000-5700-5706-000</t>
  </si>
  <si>
    <t>5-502-004-5000-5700-5707-000</t>
  </si>
  <si>
    <t>5-502-004-5000-5700-5708-000</t>
  </si>
  <si>
    <t>5-502-004-5000-5700-5709-000</t>
  </si>
  <si>
    <t>5-502-004-5000-5800-0000-000</t>
  </si>
  <si>
    <t>5-502-004-5000-5800-5801-000</t>
  </si>
  <si>
    <t>5-502-004-5000-5800-5802-000</t>
  </si>
  <si>
    <t>5-502-004-5000-5800-5803-000</t>
  </si>
  <si>
    <t>5-502-004-5000-5800-5804-000</t>
  </si>
  <si>
    <t>5-502-004-5000-5800-5805-000</t>
  </si>
  <si>
    <t>5-502-004-5000-5900-0000-000</t>
  </si>
  <si>
    <t>5-502-004-5000-5900-5901-000</t>
  </si>
  <si>
    <t>5-502-004-5000-5900-5902-000</t>
  </si>
  <si>
    <t>5-502-004-5000-5900-5903-000</t>
  </si>
  <si>
    <t>5-502-004-5000-5900-5904-000</t>
  </si>
  <si>
    <t>5-502-004-5000-5900-5905-000</t>
  </si>
  <si>
    <t>5-502-004-5000-5900-5906-000</t>
  </si>
  <si>
    <t>5-502-004-5000-5900-5907-000</t>
  </si>
  <si>
    <t>5-502-004-5000-5900-5908-000</t>
  </si>
  <si>
    <t>5-502-004-5000-5900-5909-000</t>
  </si>
  <si>
    <t>5-502-004-6000-0000-0000-000</t>
  </si>
  <si>
    <t>5-502-004-6000-6100-0000-000</t>
  </si>
  <si>
    <t>5-502-004-6000-6100-6101-000</t>
  </si>
  <si>
    <t>5-502-004-6000-6100-6102-000</t>
  </si>
  <si>
    <t>5-502-004-6000-6100-6103-000</t>
  </si>
  <si>
    <t>5-502-004-6000-6100-6104-000</t>
  </si>
  <si>
    <t>5-502-004-6000-6100-6105-000</t>
  </si>
  <si>
    <t>5-502-004-6000-6100-6106-000</t>
  </si>
  <si>
    <t>5-502-004-6000-6100-6107-000</t>
  </si>
  <si>
    <t>5-502-004-6000-6100-6108-000</t>
  </si>
  <si>
    <t>5-502-004-6000-6200-0000-000</t>
  </si>
  <si>
    <t>5-502-004-6000-6200-6201-000</t>
  </si>
  <si>
    <t>5-502-004-6000-6200-6202-000</t>
  </si>
  <si>
    <t>5-502-004-6000-6200-6203-000</t>
  </si>
  <si>
    <t>5-502-004-6000-6200-6204-000</t>
  </si>
  <si>
    <t>5-502-004-6000-6200-6205-000</t>
  </si>
  <si>
    <t>5-502-004-6000-6200-6206-000</t>
  </si>
  <si>
    <t>5-502-004-6000-6200-6207-000</t>
  </si>
  <si>
    <t>5-502-004-6000-6200-6208-000</t>
  </si>
  <si>
    <t>5-502-004-6000-6300-0000-000</t>
  </si>
  <si>
    <t>5-502-004-6000-6300-6301-000</t>
  </si>
  <si>
    <t>5-502-004-6000-6300-6302-000</t>
  </si>
  <si>
    <t>5-502-004-6000-6300-6303-000</t>
  </si>
  <si>
    <t>5-502-004-7000-0000-0000-000</t>
  </si>
  <si>
    <t>5-502-004-7000-7100-0000-000</t>
  </si>
  <si>
    <t>5-502-004-7000-7100-7101-000</t>
  </si>
  <si>
    <t>5-502-004-7000-7100-7102-000</t>
  </si>
  <si>
    <t>5-502-004-7000-7200-0000-000</t>
  </si>
  <si>
    <t>5-502-004-7000-7200-7201-000</t>
  </si>
  <si>
    <t>5-502-004-7000-7300-0000-000</t>
  </si>
  <si>
    <t>5-502-004-7000-7300-7301-000</t>
  </si>
  <si>
    <t>5-502-004-7000-7300-7302-000</t>
  </si>
  <si>
    <t>5-502-004-7000-7400-0000-000</t>
  </si>
  <si>
    <t>5-502-004-7000-7400-7401-000</t>
  </si>
  <si>
    <t>5-502-004-7000-7400-7402-000</t>
  </si>
  <si>
    <t>5-502-004-7000-7500-0000-000</t>
  </si>
  <si>
    <t>5-502-004-7000-7500-7502-000</t>
  </si>
  <si>
    <t>5-502-004-7000-7600-0000-000</t>
  </si>
  <si>
    <t>5-502-004-7000-7600-7601-000</t>
  </si>
  <si>
    <t>5-502-004-7000-7600-7602-000</t>
  </si>
  <si>
    <t>5-502-004-8000-0000-0000-000</t>
  </si>
  <si>
    <t>5-502-004-8000-8100-0000-000</t>
  </si>
  <si>
    <t>5-502-004-8000-8100-8101-000</t>
  </si>
  <si>
    <t>5-502-004-8000-8100-8102-000</t>
  </si>
  <si>
    <t>5-502-004-8000-8100-8103-000</t>
  </si>
  <si>
    <t>5-502-004-9000-0000-0000-000</t>
  </si>
  <si>
    <t>5-502-004-9000-9100-0000-000</t>
  </si>
  <si>
    <t>5-502-004-9000-9100-9101-000</t>
  </si>
  <si>
    <t>5-502-004-9000-9100-9102-000</t>
  </si>
  <si>
    <t>5-502-004-9000-9100-9103-000</t>
  </si>
  <si>
    <t>5-502-004-9000-9200-0000-000</t>
  </si>
  <si>
    <t>5-502-004-9000-9200-9201-000</t>
  </si>
  <si>
    <t>5-502-004-9000-9200-9202-000</t>
  </si>
  <si>
    <t>5-502-004-9000-9200-9203-000</t>
  </si>
  <si>
    <t>5-502-004-9000-9300-0000-000</t>
  </si>
  <si>
    <t>5-502-004-9000-9300-9301-000</t>
  </si>
  <si>
    <t>5-502-004-9000-9400-0000-000</t>
  </si>
  <si>
    <t>5-502-004-9000-9400-9401-000</t>
  </si>
  <si>
    <t>5-502-004-9000-9500-0000-000</t>
  </si>
  <si>
    <t>5-502-004-9000-9500-9502-000</t>
  </si>
  <si>
    <t>5-502-004-9000-9600-0000-000</t>
  </si>
  <si>
    <t>5-502-004-9000-9600-9601-000</t>
  </si>
  <si>
    <t>5-502-004-9000-9900-0000-000</t>
  </si>
  <si>
    <t>5-502-004-9000-9900-9901-000</t>
  </si>
  <si>
    <t>Asignaciones Presupuestarias al Patronato de Feria Purísima</t>
  </si>
  <si>
    <t>Transferencias Internas  al Patronato de Feria Purísima</t>
  </si>
  <si>
    <t>RED MÓVIL</t>
  </si>
  <si>
    <t>5-502-005-1000-1100-1101-000</t>
  </si>
  <si>
    <t>5-502-005-1000-1100-1102-000</t>
  </si>
  <si>
    <t>5-502-005-1000-1100-1103-000</t>
  </si>
  <si>
    <t>5-502-005-1000-1100-1105-000</t>
  </si>
  <si>
    <t>5-502-005-1000-1200-0000-000</t>
  </si>
  <si>
    <t>5-502-005-1000-1200-1201-000</t>
  </si>
  <si>
    <t>5-502-005-1000-1200-1202-000</t>
  </si>
  <si>
    <t>5-502-005-1000-1200-1203-000</t>
  </si>
  <si>
    <t>5-502-005-1000-1200-1204-000</t>
  </si>
  <si>
    <t>5-502-005-1000-1200-1205-000</t>
  </si>
  <si>
    <t>5-502-005-1000-1200-1206-000</t>
  </si>
  <si>
    <t>5-502-005-1000-1200-1207-000</t>
  </si>
  <si>
    <t>5-502-005-1000-1300-1301-000</t>
  </si>
  <si>
    <t>5-502-005-1000-1300-1302-000</t>
  </si>
  <si>
    <t>5-502-005-1000-1300-1304-000</t>
  </si>
  <si>
    <t>5-502-005-1000-1300-1306-000</t>
  </si>
  <si>
    <t>5-502-005-1000-1300-1307-000</t>
  </si>
  <si>
    <t>5-502-005-1000-1300-1308-000</t>
  </si>
  <si>
    <t>5-502-005-1000-1300-1309-000</t>
  </si>
  <si>
    <t>5-502-005-1000-1300-1310-000</t>
  </si>
  <si>
    <t>5-502-005-1000-1300-1311-000</t>
  </si>
  <si>
    <t>5-502-005-1000-1300-1312-000</t>
  </si>
  <si>
    <t>5-502-005-1000-1300-1313-000</t>
  </si>
  <si>
    <t>5-502-005-1000-1300-1314-000</t>
  </si>
  <si>
    <t>5-502-005-1000-1300-1315-000</t>
  </si>
  <si>
    <t>5-502-005-1000-1300-1316-000</t>
  </si>
  <si>
    <t>5-502-005-1000-1300-1317-000</t>
  </si>
  <si>
    <t>5-502-005-1000-1300-1319-000</t>
  </si>
  <si>
    <t>5-502-005-1000-1400-1401-000</t>
  </si>
  <si>
    <t>5-502-005-1000-1400-1402-000</t>
  </si>
  <si>
    <t>5-502-005-1000-1400-1403-000</t>
  </si>
  <si>
    <t>5-502-005-1000-1400-1404-000</t>
  </si>
  <si>
    <t>5-502-005-1000-1400-1407-000</t>
  </si>
  <si>
    <t>5-502-005-1000-1400-1408-000</t>
  </si>
  <si>
    <t>5-502-005-1000-1400-1409-000</t>
  </si>
  <si>
    <t>5-502-005-1000-1500-0000-000</t>
  </si>
  <si>
    <t>5-502-005-1000-1500-1502-000</t>
  </si>
  <si>
    <t>5-502-005-1000-1500-1503-000</t>
  </si>
  <si>
    <t>5-502-005-1000-1500-1504-000</t>
  </si>
  <si>
    <t>5-502-005-1000-1500-1505-000</t>
  </si>
  <si>
    <t>5-502-005-1000-1500-1506-000</t>
  </si>
  <si>
    <t>5-502-005-1000-1500-1507-000</t>
  </si>
  <si>
    <t>5-502-005-1000-1500-1508-000</t>
  </si>
  <si>
    <t>5-502-005-1000-1500-1509-000</t>
  </si>
  <si>
    <t>5-502-005-1000-1500-1510-000</t>
  </si>
  <si>
    <t>5-502-005-1000-1500-1511-000</t>
  </si>
  <si>
    <t>5-502-005-1000-1500-1512-000</t>
  </si>
  <si>
    <t>5-502-005-1000-1600-0000-000</t>
  </si>
  <si>
    <t>5-502-005-1000-1600-1601-000</t>
  </si>
  <si>
    <t>5-502-005-1000-1600-1602-000</t>
  </si>
  <si>
    <t>5-502-005-1000-1600-1603-000</t>
  </si>
  <si>
    <t>5-502-005-1000-1700-0000-000</t>
  </si>
  <si>
    <t>5-502-005-1000-1700-1701-000</t>
  </si>
  <si>
    <t>5-502-005-1000-1700-1702-000</t>
  </si>
  <si>
    <t>5-502-005-1000-1700-1703-000</t>
  </si>
  <si>
    <t>5-502-005-1000-1700-1704-000</t>
  </si>
  <si>
    <t>5-502-005-1000-1800-1802-000</t>
  </si>
  <si>
    <t>5-502-005-1000-1800-1803-000</t>
  </si>
  <si>
    <t>5-502-005-2000-2100-2103-000</t>
  </si>
  <si>
    <t>5-502-005-2000-2100-2104-000</t>
  </si>
  <si>
    <t>5-502-005-2000-2100-2105-000</t>
  </si>
  <si>
    <t>5-502-005-2000-2100-2106-000</t>
  </si>
  <si>
    <t>5-502-005-2000-2100-2107-000</t>
  </si>
  <si>
    <t>5-502-005-2000-2100-2108-000</t>
  </si>
  <si>
    <t>5-502-005-2000-2100-2109-000</t>
  </si>
  <si>
    <t>5-502-005-2000-2100-2110-000</t>
  </si>
  <si>
    <t>5-502-005-2000-2100-2111-000</t>
  </si>
  <si>
    <t>5-502-005-2000-2200-0000-000</t>
  </si>
  <si>
    <t>5-502-005-2000-2200-2201-000</t>
  </si>
  <si>
    <t>5-502-005-2000-2200-2202-000</t>
  </si>
  <si>
    <t>5-502-005-2000-2200-2203-000</t>
  </si>
  <si>
    <t>5-502-005-2000-2200-2204-000</t>
  </si>
  <si>
    <t>5-502-005-2000-2200-2205-000</t>
  </si>
  <si>
    <t>5-502-005-2000-2300-0000-000</t>
  </si>
  <si>
    <t>5-502-005-2000-2300-2301-000</t>
  </si>
  <si>
    <t>5-502-005-2000-2300-2302-000</t>
  </si>
  <si>
    <t>5-502-005-2000-2300-2303-000</t>
  </si>
  <si>
    <t>5-502-005-2000-2300-2304-000</t>
  </si>
  <si>
    <t>5-502-005-2000-2300-2305-000</t>
  </si>
  <si>
    <t>5-502-005-2000-2400-0000-000</t>
  </si>
  <si>
    <t>5-502-005-2000-2400-2401-000</t>
  </si>
  <si>
    <t>5-502-005-2000-2400-2402-000</t>
  </si>
  <si>
    <t>5-502-005-2000-2400-2403-000</t>
  </si>
  <si>
    <t>5-502-005-2000-2400-2404-000</t>
  </si>
  <si>
    <t>5-502-005-2000-2400-2405-000</t>
  </si>
  <si>
    <t>5-502-005-2000-2400-2406-000</t>
  </si>
  <si>
    <t>5-502-005-2000-2400-2407-000</t>
  </si>
  <si>
    <t>5-502-005-2000-2400-2408-000</t>
  </si>
  <si>
    <t>5-502-005-2000-2400-2409-000</t>
  </si>
  <si>
    <t>5-502-005-2000-2400-2410-000</t>
  </si>
  <si>
    <t>5-502-005-2000-2500-0000-000</t>
  </si>
  <si>
    <t>5-502-005-2000-2500-2502-000</t>
  </si>
  <si>
    <t>5-502-005-2000-2500-2503-000</t>
  </si>
  <si>
    <t>5-502-005-2000-2500-2504-000</t>
  </si>
  <si>
    <t>5-502-005-2000-2500-2505-000</t>
  </si>
  <si>
    <t>5-502-005-2000-2500-2506-000</t>
  </si>
  <si>
    <t>5-502-005-2000-2500-2507-000</t>
  </si>
  <si>
    <t>5-502-005-2000-2600-2602-000</t>
  </si>
  <si>
    <t>5-502-005-2000-2700-0000-000</t>
  </si>
  <si>
    <t>5-502-005-2000-2700-2701-000</t>
  </si>
  <si>
    <t>5-502-005-2000-2700-2702-000</t>
  </si>
  <si>
    <t>5-502-005-2000-2700-2703-000</t>
  </si>
  <si>
    <t>5-502-005-2000-2700-2704-000</t>
  </si>
  <si>
    <t>5-502-005-2000-2800-0000-000</t>
  </si>
  <si>
    <t>5-502-005-2000-2800-2801-000</t>
  </si>
  <si>
    <t>5-502-005-2000-2800-2802-000</t>
  </si>
  <si>
    <t>5-502-005-2000-2900-0000-000</t>
  </si>
  <si>
    <t>5-502-005-2000-2900-2901-000</t>
  </si>
  <si>
    <t>5-502-005-2000-2900-2902-000</t>
  </si>
  <si>
    <t>5-502-005-2000-2900-2903-000</t>
  </si>
  <si>
    <t>5-502-005-2000-2900-2904-000</t>
  </si>
  <si>
    <t>5-502-005-2000-2900-2905-000</t>
  </si>
  <si>
    <t>5-502-005-2000-2900-2906-000</t>
  </si>
  <si>
    <t>5-502-005-2000-2900-2907-000</t>
  </si>
  <si>
    <t>5-502-005-2000-2900-2908-000</t>
  </si>
  <si>
    <t>5-502-005-2000-2900-2909-000</t>
  </si>
  <si>
    <t>5-502-005-3000-3100-3101-000</t>
  </si>
  <si>
    <t>5-502-005-3000-3100-3102-000</t>
  </si>
  <si>
    <t>5-502-005-3000-3100-3103-000</t>
  </si>
  <si>
    <t>5-502-005-3000-3100-3105-000</t>
  </si>
  <si>
    <t>5-502-005-3000-3100-3106-000</t>
  </si>
  <si>
    <t>5-502-005-3000-3100-3107-000</t>
  </si>
  <si>
    <t>5-502-005-3000-3100-3108-000</t>
  </si>
  <si>
    <t>5-502-005-3000-3100-3109-000</t>
  </si>
  <si>
    <t>5-502-005-3000-3100-3110-000</t>
  </si>
  <si>
    <t>5-502-005-3000-3100-3111-000</t>
  </si>
  <si>
    <t>5-502-005-3000-3200-0000-000</t>
  </si>
  <si>
    <t>5-502-005-3000-3200-3201-000</t>
  </si>
  <si>
    <t>5-502-005-3000-3200-3202-000</t>
  </si>
  <si>
    <t>5-502-005-3000-3200-3203-000</t>
  </si>
  <si>
    <t>5-502-005-3000-3200-3204-000</t>
  </si>
  <si>
    <t>5-502-005-3000-3200-3205-000</t>
  </si>
  <si>
    <t>5-502-005-3000-3200-3206-000</t>
  </si>
  <si>
    <t>5-502-005-3000-3200-3207-000</t>
  </si>
  <si>
    <t>5-502-005-3000-3200-3208-000</t>
  </si>
  <si>
    <t>5-502-005-3000-3200-3209-000</t>
  </si>
  <si>
    <t>5-502-005-3000-3200-3210-000</t>
  </si>
  <si>
    <t>5-502-005-3000-3300-0000-000</t>
  </si>
  <si>
    <t>5-502-005-3000-3300-3301-000</t>
  </si>
  <si>
    <t>5-502-005-3000-3300-3302-000</t>
  </si>
  <si>
    <t>5-502-005-3000-3300-3303-000</t>
  </si>
  <si>
    <t>5-502-005-3000-3300-3304-000</t>
  </si>
  <si>
    <t>5-502-005-3000-3300-3305-000</t>
  </si>
  <si>
    <t>5-502-005-3000-3300-3306-000</t>
  </si>
  <si>
    <t>5-502-005-3000-3300-3307-000</t>
  </si>
  <si>
    <t>5-502-005-3000-3300-3308-000</t>
  </si>
  <si>
    <t>5-502-005-3000-3300-3309-000</t>
  </si>
  <si>
    <t>5-502-005-3000-3300-3310-000</t>
  </si>
  <si>
    <t>5-502-005-3000-3400-0000-000</t>
  </si>
  <si>
    <t>5-502-005-3000-3500-3502-000</t>
  </si>
  <si>
    <t>5-502-005-3000-3500-3503-000</t>
  </si>
  <si>
    <t>5-502-005-3000-3500-3504-000</t>
  </si>
  <si>
    <t>5-502-005-3000-3500-3506-000</t>
  </si>
  <si>
    <t>5-502-005-3000-3500-3507-000</t>
  </si>
  <si>
    <t>5-502-005-3000-3500-3508-000</t>
  </si>
  <si>
    <t>5-502-005-3000-3500-3509-000</t>
  </si>
  <si>
    <t>5-502-005-3000-3500-3510-000</t>
  </si>
  <si>
    <t>5-502-005-3000-3600-0000-000</t>
  </si>
  <si>
    <t>5-502-005-3000-3600-3601-000</t>
  </si>
  <si>
    <t>5-502-005-3000-3600-3602-000</t>
  </si>
  <si>
    <t>5-502-005-3000-3600-3603-000</t>
  </si>
  <si>
    <t>5-502-005-3000-3600-3604-000</t>
  </si>
  <si>
    <t>5-502-005-3000-3600-3605-000</t>
  </si>
  <si>
    <t>5-502-005-3000-3600-3606-000</t>
  </si>
  <si>
    <t>5-502-005-3000-3600-3607-000</t>
  </si>
  <si>
    <t>5-502-005-3000-3700-0000-000</t>
  </si>
  <si>
    <t>5-502-005-3000-3700-3701-000</t>
  </si>
  <si>
    <t>5-502-005-3000-3700-3702-000</t>
  </si>
  <si>
    <t>5-502-005-3000-3700-3703-000</t>
  </si>
  <si>
    <t>5-502-005-3000-3700-3704-000</t>
  </si>
  <si>
    <t>5-502-005-3000-3700-3705-000</t>
  </si>
  <si>
    <t>5-502-005-3000-3700-3706-000</t>
  </si>
  <si>
    <t>5-502-005-3000-3700-3707-000</t>
  </si>
  <si>
    <t>5-502-005-3000-3700-3708-000</t>
  </si>
  <si>
    <t>5-502-005-3000-3700-3709-000</t>
  </si>
  <si>
    <t>5-502-005-3000-3700-3710-000</t>
  </si>
  <si>
    <t>5-502-005-3000-3700-3711-000</t>
  </si>
  <si>
    <t>5-502-005-3000-3700-3712-000</t>
  </si>
  <si>
    <t>5-502-005-3000-3800-0000-000</t>
  </si>
  <si>
    <t>5-502-005-3000-3800-3801-000</t>
  </si>
  <si>
    <t>5-502-005-3000-3800-3802-000</t>
  </si>
  <si>
    <t>5-502-005-3000-3800-3803-000</t>
  </si>
  <si>
    <t>5-502-005-3000-3800-3804-000</t>
  </si>
  <si>
    <t>5-502-005-3000-3800-3805-000</t>
  </si>
  <si>
    <t>5-502-005-4000-0000-0000-000</t>
  </si>
  <si>
    <t>5-502-005-4000-4100-0000-000</t>
  </si>
  <si>
    <t>5-502-005-4000-4100-4101-000</t>
  </si>
  <si>
    <t>5-502-005-4000-4100-4102-000</t>
  </si>
  <si>
    <t>5-502-005-4000-4100-4103-000</t>
  </si>
  <si>
    <t>5-502-005-4000-4100-4104-000</t>
  </si>
  <si>
    <t>5-502-005-4000-4100-4105-000</t>
  </si>
  <si>
    <t>5-502-005-4000-4100-4106-000</t>
  </si>
  <si>
    <t>5-502-005-4000-4100-4107-000</t>
  </si>
  <si>
    <t>5-502-005-4000-4100-4108-000</t>
  </si>
  <si>
    <t>5-502-005-4000-4200-0000-000</t>
  </si>
  <si>
    <t>5-502-005-4000-4200-4201-000</t>
  </si>
  <si>
    <t>5-502-005-4000-4200-4202-000</t>
  </si>
  <si>
    <t>5-502-005-4000-4300-0000-000</t>
  </si>
  <si>
    <t>5-502-005-4000-4300-4301-000</t>
  </si>
  <si>
    <t>5-502-005-4000-4300-4302-000</t>
  </si>
  <si>
    <t>5-502-005-4000-4300-4303-000</t>
  </si>
  <si>
    <t>5-502-005-4000-4300-4304-000</t>
  </si>
  <si>
    <t>5-502-005-4000-4300-4305-000</t>
  </si>
  <si>
    <t>5-502-005-4000-4300-4306-000</t>
  </si>
  <si>
    <t>5-502-005-4000-4300-4307-000</t>
  </si>
  <si>
    <t>5-502-005-4000-4400-0000-000</t>
  </si>
  <si>
    <t>5-502-005-4000-4400-4401-000</t>
  </si>
  <si>
    <t>5-502-005-4000-4400-4402-000</t>
  </si>
  <si>
    <t>5-502-005-4000-4400-4403-000</t>
  </si>
  <si>
    <t>5-502-005-4000-4400-4404-000</t>
  </si>
  <si>
    <t>5-502-005-4000-4400-4405-000</t>
  </si>
  <si>
    <t>5-502-005-4000-4400-4406-000</t>
  </si>
  <si>
    <t>5-502-005-4000-4400-4407-000</t>
  </si>
  <si>
    <t>5-502-005-4000-4400-4408-000</t>
  </si>
  <si>
    <t>5-502-005-4000-4500-0000-000</t>
  </si>
  <si>
    <t>5-502-005-4000-4500-4502-000</t>
  </si>
  <si>
    <t>5-502-005-4000-4600-0000-000</t>
  </si>
  <si>
    <t>5-502-005-4000-4600-4601-000</t>
  </si>
  <si>
    <t>5-502-005-4000-4600-4602-000</t>
  </si>
  <si>
    <t>5-502-005-5000-0000-0000-000</t>
  </si>
  <si>
    <t>5-502-005-5000-5100-0000-000</t>
  </si>
  <si>
    <t>5-502-005-5000-5100-5101-000</t>
  </si>
  <si>
    <t>5-502-005-5000-5100-5102-000</t>
  </si>
  <si>
    <t>5-502-005-5000-5100-5103-000</t>
  </si>
  <si>
    <t>5-502-005-5000-5100-5104-000</t>
  </si>
  <si>
    <t>5-502-005-5000-5100-5105-000</t>
  </si>
  <si>
    <t>5-502-005-5000-5100-5106-000</t>
  </si>
  <si>
    <t>5-502-005-5000-5100-5107-000</t>
  </si>
  <si>
    <t>5-502-005-5000-5100-5108-000</t>
  </si>
  <si>
    <t>5-502-005-5000-5200-0000-000</t>
  </si>
  <si>
    <t>5-502-005-5000-5200-5201-000</t>
  </si>
  <si>
    <t>5-502-005-5000-5200-5202-000</t>
  </si>
  <si>
    <t>5-502-005-5000-5200-5203-000</t>
  </si>
  <si>
    <t>5-502-005-5000-5200-5204-000</t>
  </si>
  <si>
    <t>5-502-005-5000-5300-0000-000</t>
  </si>
  <si>
    <t>5-502-005-5000-5300-5301-000</t>
  </si>
  <si>
    <t>5-502-005-5000-5300-5302-000</t>
  </si>
  <si>
    <t>5-502-005-5000-5400-0000-000</t>
  </si>
  <si>
    <t>5-502-005-5000-5400-5401-000</t>
  </si>
  <si>
    <t>5-502-005-5000-5400-5402-000</t>
  </si>
  <si>
    <t>5-502-005-5000-5400-5403-000</t>
  </si>
  <si>
    <t>5-502-005-5000-5400-5404-000</t>
  </si>
  <si>
    <t>5-502-005-5000-5400-5405-000</t>
  </si>
  <si>
    <t>5-502-005-5000-5400-5406-000</t>
  </si>
  <si>
    <t>5-502-005-5000-5500-0000-000</t>
  </si>
  <si>
    <t>5-502-005-5000-5500-5502-000</t>
  </si>
  <si>
    <t>5-502-005-5000-5600-0000-000</t>
  </si>
  <si>
    <t>5-502-005-5000-5600-5601-000</t>
  </si>
  <si>
    <t>5-502-005-5000-5600-5602-000</t>
  </si>
  <si>
    <t>5-502-005-5000-5600-5603-000</t>
  </si>
  <si>
    <t>5-502-005-5000-5600-5604-000</t>
  </si>
  <si>
    <t>5-502-005-5000-5600-5605-000</t>
  </si>
  <si>
    <t>5-502-005-5000-5600-5606-000</t>
  </si>
  <si>
    <t>5-502-005-5000-5600-5607-000</t>
  </si>
  <si>
    <t>5-502-005-5000-5600-5608-000</t>
  </si>
  <si>
    <t>5-502-005-5000-5700-0000-000</t>
  </si>
  <si>
    <t>5-502-005-5000-5700-5701-000</t>
  </si>
  <si>
    <t>5-502-005-5000-5700-5702-000</t>
  </si>
  <si>
    <t>5-502-005-5000-5700-5703-000</t>
  </si>
  <si>
    <t>5-502-005-5000-5700-5704-000</t>
  </si>
  <si>
    <t>5-502-005-5000-5700-5705-000</t>
  </si>
  <si>
    <t>5-502-005-5000-5700-5706-000</t>
  </si>
  <si>
    <t>5-502-005-5000-5700-5707-000</t>
  </si>
  <si>
    <t>5-502-005-5000-5700-5708-000</t>
  </si>
  <si>
    <t>5-502-005-5000-5700-5709-000</t>
  </si>
  <si>
    <t>5-502-005-5000-5800-0000-000</t>
  </si>
  <si>
    <t>5-502-005-5000-5800-5801-000</t>
  </si>
  <si>
    <t>5-502-005-5000-5800-5802-000</t>
  </si>
  <si>
    <t>5-502-005-5000-5800-5803-000</t>
  </si>
  <si>
    <t>5-502-005-5000-5800-5804-000</t>
  </si>
  <si>
    <t>5-502-005-5000-5800-5805-000</t>
  </si>
  <si>
    <t>5-502-005-5000-5900-0000-000</t>
  </si>
  <si>
    <t>5-502-005-5000-5900-5901-000</t>
  </si>
  <si>
    <t>5-502-005-5000-5900-5902-000</t>
  </si>
  <si>
    <t>5-502-005-5000-5900-5903-000</t>
  </si>
  <si>
    <t>5-502-005-5000-5900-5904-000</t>
  </si>
  <si>
    <t>5-502-005-5000-5900-5905-000</t>
  </si>
  <si>
    <t>5-502-005-5000-5900-5906-000</t>
  </si>
  <si>
    <t>5-502-005-5000-5900-5907-000</t>
  </si>
  <si>
    <t>5-502-005-5000-5900-5908-000</t>
  </si>
  <si>
    <t>5-502-005-5000-5900-5909-000</t>
  </si>
  <si>
    <t>5-502-005-6000-0000-0000-000</t>
  </si>
  <si>
    <t>5-502-005-6000-6100-0000-000</t>
  </si>
  <si>
    <t>5-502-005-6000-6100-6101-000</t>
  </si>
  <si>
    <t>5-502-005-6000-6100-6102-000</t>
  </si>
  <si>
    <t>5-502-005-6000-6100-6103-000</t>
  </si>
  <si>
    <t>5-502-005-6000-6100-6104-000</t>
  </si>
  <si>
    <t>5-502-005-6000-6100-6105-000</t>
  </si>
  <si>
    <t>5-502-005-6000-6100-6106-000</t>
  </si>
  <si>
    <t>5-502-005-6000-6100-6107-000</t>
  </si>
  <si>
    <t>5-502-005-6000-6100-6108-000</t>
  </si>
  <si>
    <t>5-502-005-6000-6200-0000-000</t>
  </si>
  <si>
    <t>5-502-005-6000-6200-6201-000</t>
  </si>
  <si>
    <t>5-502-005-6000-6200-6202-000</t>
  </si>
  <si>
    <t>5-502-005-6000-6200-6203-000</t>
  </si>
  <si>
    <t>5-502-005-6000-6200-6204-000</t>
  </si>
  <si>
    <t>5-502-005-6000-6200-6205-000</t>
  </si>
  <si>
    <t>5-502-005-6000-6200-6206-000</t>
  </si>
  <si>
    <t>5-502-005-6000-6200-6207-000</t>
  </si>
  <si>
    <t>5-502-005-6000-6200-6208-000</t>
  </si>
  <si>
    <t>5-502-005-6000-6300-0000-000</t>
  </si>
  <si>
    <t>5-502-005-6000-6300-6301-000</t>
  </si>
  <si>
    <t>5-502-005-6000-6300-6302-000</t>
  </si>
  <si>
    <t>5-502-005-6000-6300-6303-000</t>
  </si>
  <si>
    <t>5-502-005-7000-0000-0000-000</t>
  </si>
  <si>
    <t>5-502-005-7000-7100-0000-000</t>
  </si>
  <si>
    <t>5-502-005-7000-7100-7101-000</t>
  </si>
  <si>
    <t>5-502-005-7000-7100-7102-000</t>
  </si>
  <si>
    <t>5-502-005-7000-7200-0000-000</t>
  </si>
  <si>
    <t>5-502-005-7000-7200-7201-000</t>
  </si>
  <si>
    <t>5-502-005-7000-7300-0000-000</t>
  </si>
  <si>
    <t>5-502-005-7000-7300-7301-000</t>
  </si>
  <si>
    <t>5-502-005-7000-7300-7302-000</t>
  </si>
  <si>
    <t>5-502-005-7000-7400-0000-000</t>
  </si>
  <si>
    <t>5-502-005-7000-7400-7401-000</t>
  </si>
  <si>
    <t>5-502-005-7000-7400-7402-000</t>
  </si>
  <si>
    <t>5-502-005-7000-7500-0000-000</t>
  </si>
  <si>
    <t>5-502-005-7000-7500-7502-000</t>
  </si>
  <si>
    <t>5-502-005-7000-7600-0000-000</t>
  </si>
  <si>
    <t>5-502-005-7000-7600-7601-000</t>
  </si>
  <si>
    <t>5-502-005-7000-7600-7602-000</t>
  </si>
  <si>
    <t>5-502-005-8000-0000-0000-000</t>
  </si>
  <si>
    <t>5-502-005-8000-8100-0000-000</t>
  </si>
  <si>
    <t>5-502-005-8000-8100-8101-000</t>
  </si>
  <si>
    <t>5-502-005-8000-8100-8102-000</t>
  </si>
  <si>
    <t>5-502-005-8000-8100-8103-000</t>
  </si>
  <si>
    <t>5-502-005-9000-0000-0000-000</t>
  </si>
  <si>
    <t>5-502-005-9000-9100-0000-000</t>
  </si>
  <si>
    <t>5-502-005-9000-9100-9101-000</t>
  </si>
  <si>
    <t>5-502-005-9000-9100-9102-000</t>
  </si>
  <si>
    <t>5-502-005-9000-9100-9103-000</t>
  </si>
  <si>
    <t>5-502-005-9000-9200-0000-000</t>
  </si>
  <si>
    <t>5-502-005-9000-9200-9201-000</t>
  </si>
  <si>
    <t>5-502-005-9000-9200-9202-000</t>
  </si>
  <si>
    <t>5-502-005-9000-9200-9203-000</t>
  </si>
  <si>
    <t>5-502-005-9000-9300-0000-000</t>
  </si>
  <si>
    <t>5-502-005-9000-9300-9301-000</t>
  </si>
  <si>
    <t>5-502-005-9000-9400-0000-000</t>
  </si>
  <si>
    <t>5-502-005-9000-9400-9401-000</t>
  </si>
  <si>
    <t>5-502-005-9000-9500-0000-000</t>
  </si>
  <si>
    <t>5-502-005-9000-9500-9502-000</t>
  </si>
  <si>
    <t>5-502-005-9000-9600-0000-000</t>
  </si>
  <si>
    <t>5-502-005-9000-9600-9601-000</t>
  </si>
  <si>
    <t>5-502-005-9000-9900-0000-000</t>
  </si>
  <si>
    <t>5-502-005-9000-9900-9901-000</t>
  </si>
  <si>
    <t>PREESCOLAR COMUNITARIA</t>
  </si>
  <si>
    <t>5-502-006-1000-1100-1101-000</t>
  </si>
  <si>
    <t>5-502-006-1000-1100-1102-000</t>
  </si>
  <si>
    <t>5-502-006-1000-1100-1103-000</t>
  </si>
  <si>
    <t>5-502-006-1000-1100-1105-000</t>
  </si>
  <si>
    <t>5-502-006-1000-1200-0000-000</t>
  </si>
  <si>
    <t>5-502-006-1000-1200-1201-000</t>
  </si>
  <si>
    <t>5-502-006-1000-1200-1202-000</t>
  </si>
  <si>
    <t>5-502-006-1000-1200-1203-000</t>
  </si>
  <si>
    <t>5-502-006-1000-1200-1204-000</t>
  </si>
  <si>
    <t>5-502-006-1000-1200-1205-000</t>
  </si>
  <si>
    <t>5-502-006-1000-1200-1206-000</t>
  </si>
  <si>
    <t>5-502-006-1000-1200-1207-000</t>
  </si>
  <si>
    <t>5-502-006-1000-1300-1301-000</t>
  </si>
  <si>
    <t>5-502-006-1000-1300-1302-000</t>
  </si>
  <si>
    <t>5-502-006-1000-1300-1303-000</t>
  </si>
  <si>
    <t>5-502-006-1000-1300-1304-000</t>
  </si>
  <si>
    <t>5-502-006-1000-1300-1306-000</t>
  </si>
  <si>
    <t>5-502-006-1000-1300-1307-000</t>
  </si>
  <si>
    <t>5-502-006-1000-1300-1308-000</t>
  </si>
  <si>
    <t>5-502-006-1000-1300-1309-000</t>
  </si>
  <si>
    <t>5-502-006-1000-1300-1311-000</t>
  </si>
  <si>
    <t>5-502-006-1000-1300-1312-000</t>
  </si>
  <si>
    <t>5-502-006-1000-1300-1313-000</t>
  </si>
  <si>
    <t>5-502-006-1000-1300-1314-000</t>
  </si>
  <si>
    <t>5-502-006-1000-1300-1315-000</t>
  </si>
  <si>
    <t>5-502-006-1000-1300-1316-000</t>
  </si>
  <si>
    <t>5-502-006-1000-1300-1317-000</t>
  </si>
  <si>
    <t>5-502-006-1000-1300-1319-000</t>
  </si>
  <si>
    <t>5-502-006-1000-1400-0000-000</t>
  </si>
  <si>
    <t>5-502-006-1000-1400-1401-000</t>
  </si>
  <si>
    <t>5-502-006-1000-1400-1402-000</t>
  </si>
  <si>
    <t>5-502-006-1000-1400-1403-000</t>
  </si>
  <si>
    <t>5-502-006-1000-1400-1404-000</t>
  </si>
  <si>
    <t>5-502-006-1000-1400-1405-000</t>
  </si>
  <si>
    <t>5-502-006-1000-1400-1406-000</t>
  </si>
  <si>
    <t>5-502-006-1000-1400-1407-000</t>
  </si>
  <si>
    <t>5-502-006-1000-1400-1408-000</t>
  </si>
  <si>
    <t>5-502-006-1000-1400-1409-000</t>
  </si>
  <si>
    <t>5-502-006-1000-1500-0000-000</t>
  </si>
  <si>
    <t>5-502-006-1000-1500-1502-000</t>
  </si>
  <si>
    <t>5-502-006-1000-1500-1503-000</t>
  </si>
  <si>
    <t>5-502-006-1000-1500-1504-000</t>
  </si>
  <si>
    <t>5-502-006-1000-1500-1505-000</t>
  </si>
  <si>
    <t>5-502-006-1000-1500-1506-000</t>
  </si>
  <si>
    <t>5-502-006-1000-1500-1507-000</t>
  </si>
  <si>
    <t>5-502-006-1000-1500-1508-000</t>
  </si>
  <si>
    <t>5-502-006-1000-1500-1509-000</t>
  </si>
  <si>
    <t>5-502-006-1000-1500-1510-000</t>
  </si>
  <si>
    <t>5-502-006-1000-1500-1511-000</t>
  </si>
  <si>
    <t>5-502-006-1000-1500-1512-000</t>
  </si>
  <si>
    <t>5-502-006-1000-1600-0000-000</t>
  </si>
  <si>
    <t>5-502-006-1000-1600-1601-000</t>
  </si>
  <si>
    <t>5-502-006-1000-1600-1602-000</t>
  </si>
  <si>
    <t>5-502-006-1000-1600-1603-000</t>
  </si>
  <si>
    <t>5-502-006-1000-1700-0000-000</t>
  </si>
  <si>
    <t>5-502-006-1000-1700-1701-000</t>
  </si>
  <si>
    <t>5-502-006-1000-1700-1702-000</t>
  </si>
  <si>
    <t>5-502-006-1000-1700-1703-000</t>
  </si>
  <si>
    <t>5-502-006-1000-1700-1704-000</t>
  </si>
  <si>
    <t>5-502-006-1000-1800-0000-000</t>
  </si>
  <si>
    <t>5-502-006-1000-1800-1801-000</t>
  </si>
  <si>
    <t>5-502-006-1000-1800-1802-000</t>
  </si>
  <si>
    <t>5-502-006-1000-1800-1803-000</t>
  </si>
  <si>
    <t>5-502-006-2000-2100-2101-000</t>
  </si>
  <si>
    <t>5-502-006-2000-2100-2103-000</t>
  </si>
  <si>
    <t>5-502-006-2000-2100-2104-000</t>
  </si>
  <si>
    <t>5-502-006-2000-2100-2105-000</t>
  </si>
  <si>
    <t>5-502-006-2000-2100-2106-000</t>
  </si>
  <si>
    <t>5-502-006-2000-2100-2107-000</t>
  </si>
  <si>
    <t>5-502-006-2000-2100-2108-000</t>
  </si>
  <si>
    <t>5-502-006-2000-2100-2109-000</t>
  </si>
  <si>
    <t>5-502-006-2000-2100-2110-000</t>
  </si>
  <si>
    <t>5-502-006-2000-2100-2111-000</t>
  </si>
  <si>
    <t>5-502-006-2000-2200-0000-000</t>
  </si>
  <si>
    <t>5-502-006-2000-2200-2201-000</t>
  </si>
  <si>
    <t>5-502-006-2000-2200-2202-000</t>
  </si>
  <si>
    <t>5-502-006-2000-2200-2203-000</t>
  </si>
  <si>
    <t>5-502-006-2000-2200-2204-000</t>
  </si>
  <si>
    <t>5-502-006-2000-2200-2205-000</t>
  </si>
  <si>
    <t>5-502-006-2000-2300-0000-000</t>
  </si>
  <si>
    <t>5-502-006-2000-2300-2301-000</t>
  </si>
  <si>
    <t>5-502-006-2000-2300-2302-000</t>
  </si>
  <si>
    <t>5-502-006-2000-2300-2303-000</t>
  </si>
  <si>
    <t>5-502-006-2000-2300-2304-000</t>
  </si>
  <si>
    <t>5-502-006-2000-2300-2305-000</t>
  </si>
  <si>
    <t>5-502-006-2000-2400-0000-000</t>
  </si>
  <si>
    <t>5-502-006-2000-2400-2401-000</t>
  </si>
  <si>
    <t>5-502-006-2000-2400-2402-000</t>
  </si>
  <si>
    <t>5-502-006-2000-2400-2403-000</t>
  </si>
  <si>
    <t>5-502-006-2000-2400-2404-000</t>
  </si>
  <si>
    <t>5-502-006-2000-2400-2405-000</t>
  </si>
  <si>
    <t>5-502-006-2000-2400-2406-000</t>
  </si>
  <si>
    <t>5-502-006-2000-2400-2407-000</t>
  </si>
  <si>
    <t>5-502-006-2000-2400-2408-000</t>
  </si>
  <si>
    <t>5-502-006-2000-2400-2409-000</t>
  </si>
  <si>
    <t>5-502-006-2000-2400-2410-000</t>
  </si>
  <si>
    <t>5-502-006-2000-2500-0000-000</t>
  </si>
  <si>
    <t>5-502-006-2000-2500-2502-000</t>
  </si>
  <si>
    <t>5-502-006-2000-2500-2503-000</t>
  </si>
  <si>
    <t>5-502-006-2000-2500-2504-000</t>
  </si>
  <si>
    <t>5-502-006-2000-2500-2505-000</t>
  </si>
  <si>
    <t>5-502-006-2000-2500-2506-000</t>
  </si>
  <si>
    <t>5-502-006-2000-2500-2507-000</t>
  </si>
  <si>
    <t>5-502-006-2000-2600-2602-000</t>
  </si>
  <si>
    <t>5-502-006-2000-2700-0000-000</t>
  </si>
  <si>
    <t>5-502-006-2000-2700-2701-000</t>
  </si>
  <si>
    <t>5-502-006-2000-2700-2702-000</t>
  </si>
  <si>
    <t>5-502-006-2000-2700-2703-000</t>
  </si>
  <si>
    <t>5-502-006-2000-2700-2704-000</t>
  </si>
  <si>
    <t>5-502-006-2000-2800-0000-000</t>
  </si>
  <si>
    <t>5-502-006-2000-2800-2801-000</t>
  </si>
  <si>
    <t>5-502-006-2000-2800-2802-000</t>
  </si>
  <si>
    <t>5-502-006-2000-2900-0000-000</t>
  </si>
  <si>
    <t>5-502-006-2000-2900-2901-000</t>
  </si>
  <si>
    <t>5-502-006-2000-2900-2902-000</t>
  </si>
  <si>
    <t>5-502-006-2000-2900-2903-000</t>
  </si>
  <si>
    <t>5-502-006-2000-2900-2904-000</t>
  </si>
  <si>
    <t>5-502-006-2000-2900-2905-000</t>
  </si>
  <si>
    <t>5-502-006-2000-2900-2906-000</t>
  </si>
  <si>
    <t>5-502-006-2000-2900-2907-000</t>
  </si>
  <si>
    <t>5-502-006-2000-2900-2908-000</t>
  </si>
  <si>
    <t>5-502-006-2000-2900-2909-000</t>
  </si>
  <si>
    <t>5-502-006-3000-0000-0000-000</t>
  </si>
  <si>
    <t>5-502-006-3000-3100-0000-000</t>
  </si>
  <si>
    <t>5-502-006-3000-3100-3101-000</t>
  </si>
  <si>
    <t>5-502-006-3000-3100-3102-000</t>
  </si>
  <si>
    <t>5-502-006-3000-3100-3103-000</t>
  </si>
  <si>
    <t>5-502-006-3000-3100-3104-000</t>
  </si>
  <si>
    <t>5-502-006-3000-3100-3105-000</t>
  </si>
  <si>
    <t>5-502-006-3000-3100-3106-000</t>
  </si>
  <si>
    <t>5-502-006-3000-3100-3107-000</t>
  </si>
  <si>
    <t>5-502-006-3000-3100-3108-000</t>
  </si>
  <si>
    <t>5-502-006-3000-3100-3109-000</t>
  </si>
  <si>
    <t>5-502-006-3000-3100-3110-000</t>
  </si>
  <si>
    <t>5-502-006-3000-3100-3111-000</t>
  </si>
  <si>
    <t>5-502-006-3000-3200-0000-000</t>
  </si>
  <si>
    <t>5-502-006-3000-3200-3201-000</t>
  </si>
  <si>
    <t>5-502-006-3000-3200-3202-000</t>
  </si>
  <si>
    <t>5-502-006-3000-3200-3203-000</t>
  </si>
  <si>
    <t>5-502-006-3000-3200-3204-000</t>
  </si>
  <si>
    <t>5-502-006-3000-3200-3205-000</t>
  </si>
  <si>
    <t>5-502-006-3000-3200-3206-000</t>
  </si>
  <si>
    <t>5-502-006-3000-3200-3207-000</t>
  </si>
  <si>
    <t>5-502-006-3000-3200-3208-000</t>
  </si>
  <si>
    <t>5-502-006-3000-3200-3209-000</t>
  </si>
  <si>
    <t>5-502-006-3000-3200-3210-000</t>
  </si>
  <si>
    <t>5-502-006-3000-3300-0000-000</t>
  </si>
  <si>
    <t>5-502-006-3000-3300-3301-000</t>
  </si>
  <si>
    <t>5-502-006-3000-3300-3302-000</t>
  </si>
  <si>
    <t>5-502-006-3000-3300-3303-000</t>
  </si>
  <si>
    <t>5-502-006-3000-3300-3304-000</t>
  </si>
  <si>
    <t>5-502-006-3000-3300-3305-000</t>
  </si>
  <si>
    <t>5-502-006-3000-3300-3306-000</t>
  </si>
  <si>
    <t>5-502-006-3000-3300-3307-000</t>
  </si>
  <si>
    <t>5-502-006-3000-3300-3308-000</t>
  </si>
  <si>
    <t>5-502-006-3000-3300-3309-000</t>
  </si>
  <si>
    <t>5-502-006-3000-3300-3310-000</t>
  </si>
  <si>
    <t>5-502-006-3000-3400-0000-000</t>
  </si>
  <si>
    <t>5-502-006-3000-3500-0000-000</t>
  </si>
  <si>
    <t>5-502-006-3000-3500-3502-000</t>
  </si>
  <si>
    <t>5-502-006-3000-3500-3503-000</t>
  </si>
  <si>
    <t>5-502-006-3000-3500-3504-000</t>
  </si>
  <si>
    <t>5-502-006-3000-3500-3505-000</t>
  </si>
  <si>
    <t>5-502-006-3000-3500-3506-000</t>
  </si>
  <si>
    <t>5-502-006-3000-3500-3507-000</t>
  </si>
  <si>
    <t>5-502-006-3000-3500-3508-000</t>
  </si>
  <si>
    <t>5-502-006-3000-3500-3509-000</t>
  </si>
  <si>
    <t>5-502-006-3000-3500-3510-000</t>
  </si>
  <si>
    <t>5-502-006-3000-3600-0000-000</t>
  </si>
  <si>
    <t>5-502-006-3000-3600-3601-000</t>
  </si>
  <si>
    <t>5-502-006-3000-3600-3602-000</t>
  </si>
  <si>
    <t>5-502-006-3000-3600-3603-000</t>
  </si>
  <si>
    <t>5-502-006-3000-3600-3604-000</t>
  </si>
  <si>
    <t>5-502-006-3000-3600-3605-000</t>
  </si>
  <si>
    <t>5-502-006-3000-3600-3606-000</t>
  </si>
  <si>
    <t>5-502-006-3000-3600-3607-000</t>
  </si>
  <si>
    <t>5-502-006-3000-3700-0000-000</t>
  </si>
  <si>
    <t>5-502-006-3000-3700-3701-000</t>
  </si>
  <si>
    <t>5-502-006-3000-3700-3702-000</t>
  </si>
  <si>
    <t>5-502-006-3000-3700-3703-000</t>
  </si>
  <si>
    <t>5-502-006-3000-3700-3704-000</t>
  </si>
  <si>
    <t>5-502-006-3000-3700-3705-000</t>
  </si>
  <si>
    <t>5-502-006-3000-3700-3706-000</t>
  </si>
  <si>
    <t>5-502-006-3000-3700-3707-000</t>
  </si>
  <si>
    <t>5-502-006-3000-3700-3708-000</t>
  </si>
  <si>
    <t>5-502-006-3000-3700-3709-000</t>
  </si>
  <si>
    <t>5-502-006-3000-3700-3710-000</t>
  </si>
  <si>
    <t>5-502-006-3000-3700-3711-000</t>
  </si>
  <si>
    <t>5-502-006-3000-3700-3712-000</t>
  </si>
  <si>
    <t>5-502-006-3000-3800-0000-000</t>
  </si>
  <si>
    <t>5-502-006-3000-3800-3801-000</t>
  </si>
  <si>
    <t>5-502-006-3000-3800-3802-000</t>
  </si>
  <si>
    <t>5-502-006-3000-3800-3803-000</t>
  </si>
  <si>
    <t>5-502-006-3000-3800-3804-000</t>
  </si>
  <si>
    <t>5-502-006-3000-3800-3805-000</t>
  </si>
  <si>
    <t>5-502-006-4000-0000-0000-000</t>
  </si>
  <si>
    <t>5-502-006-4000-4100-0000-000</t>
  </si>
  <si>
    <t>5-502-006-4000-4100-4101-000</t>
  </si>
  <si>
    <t>5-502-006-4000-4100-4102-000</t>
  </si>
  <si>
    <t>5-502-006-4000-4100-4103-000</t>
  </si>
  <si>
    <t>5-502-006-4000-4100-4104-000</t>
  </si>
  <si>
    <t>5-502-006-4000-4100-4105-000</t>
  </si>
  <si>
    <t>5-502-006-4000-4100-4106-000</t>
  </si>
  <si>
    <t>5-502-006-4000-4100-4107-000</t>
  </si>
  <si>
    <t>5-502-006-4000-4100-4108-000</t>
  </si>
  <si>
    <t>5-502-006-4000-4200-0000-000</t>
  </si>
  <si>
    <t>5-502-006-4000-4200-4201-000</t>
  </si>
  <si>
    <t>5-502-006-4000-4200-4202-000</t>
  </si>
  <si>
    <t>5-502-006-4000-4300-0000-000</t>
  </si>
  <si>
    <t>5-502-006-4000-4300-4301-000</t>
  </si>
  <si>
    <t>5-502-006-4000-4300-4302-000</t>
  </si>
  <si>
    <t>5-502-006-4000-4300-4303-000</t>
  </si>
  <si>
    <t>5-502-006-4000-4300-4304-000</t>
  </si>
  <si>
    <t>5-502-006-4000-4300-4305-000</t>
  </si>
  <si>
    <t>5-502-006-4000-4300-4306-000</t>
  </si>
  <si>
    <t>5-502-006-4000-4300-4307-000</t>
  </si>
  <si>
    <t>5-502-006-4000-4400-0000-000</t>
  </si>
  <si>
    <t>5-502-006-4000-4400-4401-000</t>
  </si>
  <si>
    <t>5-502-006-4000-4400-4402-000</t>
  </si>
  <si>
    <t>5-502-006-4000-4400-4403-000</t>
  </si>
  <si>
    <t>5-502-006-4000-4400-4404-000</t>
  </si>
  <si>
    <t>5-502-006-4000-4400-4405-000</t>
  </si>
  <si>
    <t>5-502-006-4000-4400-4406-000</t>
  </si>
  <si>
    <t>5-502-006-4000-4400-4407-000</t>
  </si>
  <si>
    <t>5-502-006-4000-4400-4408-000</t>
  </si>
  <si>
    <t>5-502-006-4000-4500-0000-000</t>
  </si>
  <si>
    <t>5-502-006-4000-4500-4502-000</t>
  </si>
  <si>
    <t>5-502-006-4000-4600-0000-000</t>
  </si>
  <si>
    <t>5-502-006-4000-4600-4601-000</t>
  </si>
  <si>
    <t>5-502-006-4000-4600-4602-000</t>
  </si>
  <si>
    <t>5-502-006-5000-0000-0000-000</t>
  </si>
  <si>
    <t>5-502-006-5000-5100-0000-000</t>
  </si>
  <si>
    <t>5-502-006-5000-5100-5101-000</t>
  </si>
  <si>
    <t>5-502-006-5000-5100-5102-000</t>
  </si>
  <si>
    <t>5-502-006-5000-5100-5103-000</t>
  </si>
  <si>
    <t>5-502-006-5000-5100-5104-000</t>
  </si>
  <si>
    <t>5-502-006-5000-5100-5105-000</t>
  </si>
  <si>
    <t>5-502-006-5000-5100-5106-000</t>
  </si>
  <si>
    <t>5-502-006-5000-5100-5107-000</t>
  </si>
  <si>
    <t>5-502-006-5000-5100-5108-000</t>
  </si>
  <si>
    <t>5-502-006-5000-5200-0000-000</t>
  </si>
  <si>
    <t>5-502-006-5000-5200-5201-000</t>
  </si>
  <si>
    <t>5-502-006-5000-5200-5202-000</t>
  </si>
  <si>
    <t>5-502-006-5000-5200-5203-000</t>
  </si>
  <si>
    <t>5-502-006-5000-5200-5204-000</t>
  </si>
  <si>
    <t>5-502-006-5000-5300-0000-000</t>
  </si>
  <si>
    <t>5-502-006-5000-5300-5301-000</t>
  </si>
  <si>
    <t>5-502-006-5000-5300-5302-000</t>
  </si>
  <si>
    <t>5-502-006-5000-5400-0000-000</t>
  </si>
  <si>
    <t>5-502-006-5000-5400-5401-000</t>
  </si>
  <si>
    <t>5-502-006-5000-5400-5402-000</t>
  </si>
  <si>
    <t>5-502-006-5000-5400-5403-000</t>
  </si>
  <si>
    <t>5-502-006-5000-5400-5404-000</t>
  </si>
  <si>
    <t>5-502-006-5000-5400-5405-000</t>
  </si>
  <si>
    <t>5-502-006-5000-5400-5406-000</t>
  </si>
  <si>
    <t>5-502-006-5000-5500-0000-000</t>
  </si>
  <si>
    <t>5-502-006-5000-5500-5502-000</t>
  </si>
  <si>
    <t>5-502-006-5000-5600-0000-000</t>
  </si>
  <si>
    <t>5-502-006-5000-5600-5601-000</t>
  </si>
  <si>
    <t>5-502-006-5000-5600-5602-000</t>
  </si>
  <si>
    <t>5-502-006-5000-5600-5603-000</t>
  </si>
  <si>
    <t>5-502-006-5000-5600-5604-000</t>
  </si>
  <si>
    <t>5-502-006-5000-5600-5605-000</t>
  </si>
  <si>
    <t>5-502-006-5000-5600-5606-000</t>
  </si>
  <si>
    <t>5-502-006-5000-5600-5607-000</t>
  </si>
  <si>
    <t>5-502-006-5000-5600-5608-000</t>
  </si>
  <si>
    <t>5-502-006-5000-5700-0000-000</t>
  </si>
  <si>
    <t>5-502-006-5000-5700-5701-000</t>
  </si>
  <si>
    <t>5-502-006-5000-5700-5702-000</t>
  </si>
  <si>
    <t>5-502-006-5000-5700-5703-000</t>
  </si>
  <si>
    <t>5-502-006-5000-5700-5704-000</t>
  </si>
  <si>
    <t>5-502-006-5000-5700-5705-000</t>
  </si>
  <si>
    <t>5-502-006-5000-5700-5706-000</t>
  </si>
  <si>
    <t>5-502-006-5000-5700-5707-000</t>
  </si>
  <si>
    <t>5-502-006-5000-5700-5708-000</t>
  </si>
  <si>
    <t>5-502-006-5000-5700-5709-000</t>
  </si>
  <si>
    <t>5-502-006-5000-5800-0000-000</t>
  </si>
  <si>
    <t>5-502-006-5000-5800-5801-000</t>
  </si>
  <si>
    <t>5-502-006-5000-5800-5802-000</t>
  </si>
  <si>
    <t>5-502-006-5000-5800-5803-000</t>
  </si>
  <si>
    <t>5-502-006-5000-5800-5804-000</t>
  </si>
  <si>
    <t>5-502-006-5000-5800-5805-000</t>
  </si>
  <si>
    <t>5-502-006-5000-5900-0000-000</t>
  </si>
  <si>
    <t>5-502-006-5000-5900-5901-000</t>
  </si>
  <si>
    <t>5-502-006-5000-5900-5902-000</t>
  </si>
  <si>
    <t>5-502-006-5000-5900-5903-000</t>
  </si>
  <si>
    <t>5-502-006-5000-5900-5904-000</t>
  </si>
  <si>
    <t>5-502-006-5000-5900-5905-000</t>
  </si>
  <si>
    <t>5-502-006-5000-5900-5906-000</t>
  </si>
  <si>
    <t>5-502-006-5000-5900-5907-000</t>
  </si>
  <si>
    <t>5-502-006-5000-5900-5908-000</t>
  </si>
  <si>
    <t>5-502-006-5000-5900-5909-000</t>
  </si>
  <si>
    <t>5-502-006-6000-0000-0000-000</t>
  </si>
  <si>
    <t>5-502-006-6000-6100-0000-000</t>
  </si>
  <si>
    <t>5-502-006-6000-6100-6101-000</t>
  </si>
  <si>
    <t>5-502-006-6000-6100-6102-000</t>
  </si>
  <si>
    <t>5-502-006-6000-6100-6103-000</t>
  </si>
  <si>
    <t>5-502-006-6000-6100-6104-000</t>
  </si>
  <si>
    <t>5-502-006-6000-6100-6105-000</t>
  </si>
  <si>
    <t>5-502-006-6000-6100-6106-000</t>
  </si>
  <si>
    <t>5-502-006-6000-6100-6107-000</t>
  </si>
  <si>
    <t>5-502-006-6000-6100-6108-000</t>
  </si>
  <si>
    <t>5-502-006-6000-6200-0000-000</t>
  </si>
  <si>
    <t>5-502-006-6000-6200-6201-000</t>
  </si>
  <si>
    <t>5-502-006-6000-6200-6202-000</t>
  </si>
  <si>
    <t>5-502-006-6000-6200-6203-000</t>
  </si>
  <si>
    <t>5-502-006-6000-6200-6204-000</t>
  </si>
  <si>
    <t>5-502-006-6000-6200-6205-000</t>
  </si>
  <si>
    <t>5-502-006-6000-6200-6206-000</t>
  </si>
  <si>
    <t>5-502-006-6000-6200-6207-000</t>
  </si>
  <si>
    <t>5-502-006-6000-6200-6208-000</t>
  </si>
  <si>
    <t>5-502-006-6000-6300-0000-000</t>
  </si>
  <si>
    <t>5-502-006-6000-6300-6301-000</t>
  </si>
  <si>
    <t>5-502-006-6000-6300-6302-000</t>
  </si>
  <si>
    <t>5-502-006-6000-6300-6303-000</t>
  </si>
  <si>
    <t>5-502-006-7000-0000-0000-000</t>
  </si>
  <si>
    <t>5-502-006-7000-7100-0000-000</t>
  </si>
  <si>
    <t>5-502-006-7000-7100-7101-000</t>
  </si>
  <si>
    <t>5-502-006-7000-7100-7102-000</t>
  </si>
  <si>
    <t>5-502-006-7000-7200-0000-000</t>
  </si>
  <si>
    <t>5-502-006-7000-7200-7201-000</t>
  </si>
  <si>
    <t>5-502-006-7000-7300-0000-000</t>
  </si>
  <si>
    <t>5-502-006-7000-7300-7301-000</t>
  </si>
  <si>
    <t>5-502-006-7000-7300-7302-000</t>
  </si>
  <si>
    <t>5-502-006-7000-7400-0000-000</t>
  </si>
  <si>
    <t>5-502-006-7000-7400-7401-000</t>
  </si>
  <si>
    <t>5-502-006-7000-7400-7402-000</t>
  </si>
  <si>
    <t>5-502-006-7000-7500-0000-000</t>
  </si>
  <si>
    <t>5-502-006-7000-7500-7502-000</t>
  </si>
  <si>
    <t>5-502-006-7000-7600-0000-000</t>
  </si>
  <si>
    <t>5-502-006-7000-7600-7601-000</t>
  </si>
  <si>
    <t>5-502-006-7000-7600-7602-000</t>
  </si>
  <si>
    <t>5-502-006-8000-0000-0000-000</t>
  </si>
  <si>
    <t>5-502-006-8000-8100-0000-000</t>
  </si>
  <si>
    <t>5-502-006-8000-8100-8101-000</t>
  </si>
  <si>
    <t>5-502-006-8000-8100-8102-000</t>
  </si>
  <si>
    <t>5-502-006-8000-8100-8103-000</t>
  </si>
  <si>
    <t>5-502-006-9000-0000-0000-000</t>
  </si>
  <si>
    <t>5-502-006-9000-9100-0000-000</t>
  </si>
  <si>
    <t>5-502-006-9000-9100-9101-000</t>
  </si>
  <si>
    <t>5-502-006-9000-9100-9102-000</t>
  </si>
  <si>
    <t>5-502-006-9000-9100-9103-000</t>
  </si>
  <si>
    <t>5-502-006-9000-9200-0000-000</t>
  </si>
  <si>
    <t>5-502-006-9000-9200-9201-000</t>
  </si>
  <si>
    <t>5-502-006-9000-9200-9202-000</t>
  </si>
  <si>
    <t>5-502-006-9000-9200-9203-000</t>
  </si>
  <si>
    <t>5-502-006-9000-9300-0000-000</t>
  </si>
  <si>
    <t>5-502-006-9000-9300-9301-000</t>
  </si>
  <si>
    <t>5-502-006-9000-9400-0000-000</t>
  </si>
  <si>
    <t>5-502-006-9000-9400-9401-000</t>
  </si>
  <si>
    <t>5-502-006-9000-9500-0000-000</t>
  </si>
  <si>
    <t>5-502-006-9000-9500-9502-000</t>
  </si>
  <si>
    <t>5-502-006-9000-9600-0000-000</t>
  </si>
  <si>
    <t>5-502-006-9000-9600-9601-000</t>
  </si>
  <si>
    <t>5-502-006-9000-9900-0000-000</t>
  </si>
  <si>
    <t>5-502-006-9000-9900-9901-000</t>
  </si>
  <si>
    <t>5-502-007-1000-1100-1101-000</t>
  </si>
  <si>
    <t>5-502-007-1000-1100-1102-000</t>
  </si>
  <si>
    <t>5-502-007-1000-1100-1103-000</t>
  </si>
  <si>
    <t>5-502-007-1000-1100-1105-000</t>
  </si>
  <si>
    <t>5-502-007-1000-1200-0000-000</t>
  </si>
  <si>
    <t>5-502-007-1000-1200-1201-000</t>
  </si>
  <si>
    <t>5-502-007-1000-1200-1202-000</t>
  </si>
  <si>
    <t>5-502-007-1000-1200-1203-000</t>
  </si>
  <si>
    <t>5-502-007-1000-1200-1204-000</t>
  </si>
  <si>
    <t>5-502-007-1000-1200-1205-000</t>
  </si>
  <si>
    <t>5-502-007-1000-1200-1206-000</t>
  </si>
  <si>
    <t>5-502-007-1000-1200-1207-000</t>
  </si>
  <si>
    <t>5-502-007-1000-1300-1301-000</t>
  </si>
  <si>
    <t>5-502-007-1000-1300-1302-000</t>
  </si>
  <si>
    <t>5-502-007-1000-1300-1304-000</t>
  </si>
  <si>
    <t>5-502-007-1000-1300-1306-000</t>
  </si>
  <si>
    <t>5-502-007-1000-1300-1307-000</t>
  </si>
  <si>
    <t>5-502-007-1000-1300-1308-000</t>
  </si>
  <si>
    <t>5-502-007-1000-1300-1309-000</t>
  </si>
  <si>
    <t>5-502-007-1000-1300-1310-000</t>
  </si>
  <si>
    <t>5-502-007-1000-1300-1311-000</t>
  </si>
  <si>
    <t>5-502-007-1000-1300-1312-000</t>
  </si>
  <si>
    <t>5-502-007-1000-1300-1313-000</t>
  </si>
  <si>
    <t>5-502-007-1000-1300-1314-000</t>
  </si>
  <si>
    <t>5-502-007-1000-1300-1315-000</t>
  </si>
  <si>
    <t>5-502-007-1000-1300-1316-000</t>
  </si>
  <si>
    <t>5-502-007-1000-1300-1317-000</t>
  </si>
  <si>
    <t>5-502-007-1000-1300-1319-000</t>
  </si>
  <si>
    <t>5-502-007-1000-1400-1401-000</t>
  </si>
  <si>
    <t>5-502-007-1000-1400-1402-000</t>
  </si>
  <si>
    <t>5-502-007-1000-1400-1403-000</t>
  </si>
  <si>
    <t>5-502-007-1000-1400-1404-000</t>
  </si>
  <si>
    <t>5-502-007-1000-1400-1405-000</t>
  </si>
  <si>
    <t>5-502-007-1000-1400-1407-000</t>
  </si>
  <si>
    <t>5-502-007-1000-1400-1408-000</t>
  </si>
  <si>
    <t>5-502-007-1000-1400-1409-000</t>
  </si>
  <si>
    <t>5-502-007-1000-1500-0000-000</t>
  </si>
  <si>
    <t>5-502-007-1000-1500-1502-000</t>
  </si>
  <si>
    <t>5-502-007-1000-1500-1503-000</t>
  </si>
  <si>
    <t>5-502-007-1000-1500-1504-000</t>
  </si>
  <si>
    <t>5-502-007-1000-1500-1505-000</t>
  </si>
  <si>
    <t>5-502-007-1000-1500-1506-000</t>
  </si>
  <si>
    <t>5-502-007-1000-1500-1507-000</t>
  </si>
  <si>
    <t>5-502-007-1000-1500-1508-000</t>
  </si>
  <si>
    <t>5-502-007-1000-1500-1509-000</t>
  </si>
  <si>
    <t>5-502-007-1000-1500-1510-000</t>
  </si>
  <si>
    <t>5-502-007-1000-1500-1511-000</t>
  </si>
  <si>
    <t>5-502-007-1000-1500-1512-000</t>
  </si>
  <si>
    <t>5-502-007-1000-1600-0000-000</t>
  </si>
  <si>
    <t>5-502-007-1000-1600-1601-000</t>
  </si>
  <si>
    <t>5-502-007-1000-1600-1602-000</t>
  </si>
  <si>
    <t>5-502-007-1000-1600-1603-000</t>
  </si>
  <si>
    <t>5-502-007-1000-1700-0000-000</t>
  </si>
  <si>
    <t>5-502-007-1000-1700-1701-000</t>
  </si>
  <si>
    <t>5-502-007-1000-1700-1702-000</t>
  </si>
  <si>
    <t>5-502-007-1000-1700-1703-000</t>
  </si>
  <si>
    <t>5-502-007-1000-1700-1704-000</t>
  </si>
  <si>
    <t>5-502-007-1000-1800-1802-000</t>
  </si>
  <si>
    <t>5-502-007-1000-1800-1803-000</t>
  </si>
  <si>
    <t>5-502-007-2000-2100-2103-000</t>
  </si>
  <si>
    <t>5-502-007-2000-2100-2104-000</t>
  </si>
  <si>
    <t>5-502-007-2000-2100-2105-000</t>
  </si>
  <si>
    <t>5-502-007-2000-2100-2106-000</t>
  </si>
  <si>
    <t>5-502-007-2000-2100-2107-000</t>
  </si>
  <si>
    <t>5-502-007-2000-2100-2108-000</t>
  </si>
  <si>
    <t>5-502-007-2000-2100-2109-000</t>
  </si>
  <si>
    <t>5-502-007-2000-2100-2110-000</t>
  </si>
  <si>
    <t>5-502-007-2000-2100-2111-000</t>
  </si>
  <si>
    <t>5-502-007-2000-2200-0000-000</t>
  </si>
  <si>
    <t>5-502-007-2000-2200-2201-000</t>
  </si>
  <si>
    <t>5-502-007-2000-2200-2202-000</t>
  </si>
  <si>
    <t>5-502-007-2000-2200-2203-000</t>
  </si>
  <si>
    <t>5-502-007-2000-2200-2204-000</t>
  </si>
  <si>
    <t>5-502-007-2000-2200-2205-000</t>
  </si>
  <si>
    <t>5-502-007-2000-2300-0000-000</t>
  </si>
  <si>
    <t>5-502-007-2000-2300-2301-000</t>
  </si>
  <si>
    <t>5-502-007-2000-2300-2302-000</t>
  </si>
  <si>
    <t>5-502-007-2000-2300-2303-000</t>
  </si>
  <si>
    <t>5-502-007-2000-2300-2304-000</t>
  </si>
  <si>
    <t>5-502-007-2000-2300-2305-000</t>
  </si>
  <si>
    <t>5-502-007-2000-2400-0000-000</t>
  </si>
  <si>
    <t>5-502-007-2000-2400-2401-000</t>
  </si>
  <si>
    <t>5-502-007-2000-2400-2402-000</t>
  </si>
  <si>
    <t>5-502-007-2000-2400-2403-000</t>
  </si>
  <si>
    <t>5-502-007-2000-2400-2404-000</t>
  </si>
  <si>
    <t>5-502-007-2000-2400-2405-000</t>
  </si>
  <si>
    <t>5-502-007-2000-2400-2406-000</t>
  </si>
  <si>
    <t>5-502-007-2000-2400-2407-000</t>
  </si>
  <si>
    <t>5-502-007-2000-2400-2408-000</t>
  </si>
  <si>
    <t>5-502-007-2000-2400-2409-000</t>
  </si>
  <si>
    <t>5-502-007-2000-2400-2410-000</t>
  </si>
  <si>
    <t>5-502-007-2000-2500-0000-000</t>
  </si>
  <si>
    <t>5-502-007-2000-2500-2502-000</t>
  </si>
  <si>
    <t>5-502-007-2000-2500-2503-000</t>
  </si>
  <si>
    <t>5-502-007-2000-2500-2504-000</t>
  </si>
  <si>
    <t>5-502-007-2000-2500-2505-000</t>
  </si>
  <si>
    <t>5-502-007-2000-2500-2506-000</t>
  </si>
  <si>
    <t>5-502-007-2000-2500-2507-000</t>
  </si>
  <si>
    <t>5-502-007-2000-2600-2602-000</t>
  </si>
  <si>
    <t>5-502-007-2000-2700-0000-000</t>
  </si>
  <si>
    <t>5-502-007-2000-2700-2701-000</t>
  </si>
  <si>
    <t>5-502-007-2000-2700-2702-000</t>
  </si>
  <si>
    <t>5-502-007-2000-2700-2703-000</t>
  </si>
  <si>
    <t>5-502-007-2000-2700-2704-000</t>
  </si>
  <si>
    <t>5-502-007-2000-2800-0000-000</t>
  </si>
  <si>
    <t>5-502-007-2000-2800-2801-000</t>
  </si>
  <si>
    <t>5-502-007-2000-2800-2802-000</t>
  </si>
  <si>
    <t>5-502-007-2000-2900-0000-000</t>
  </si>
  <si>
    <t>5-502-007-2000-2900-2901-000</t>
  </si>
  <si>
    <t>5-502-007-2000-2900-2902-000</t>
  </si>
  <si>
    <t>5-502-007-2000-2900-2903-000</t>
  </si>
  <si>
    <t>5-502-007-2000-2900-2904-000</t>
  </si>
  <si>
    <t>5-502-007-2000-2900-2905-000</t>
  </si>
  <si>
    <t>5-502-007-2000-2900-2906-000</t>
  </si>
  <si>
    <t>5-502-007-2000-2900-2907-000</t>
  </si>
  <si>
    <t>5-502-007-2000-2900-2908-000</t>
  </si>
  <si>
    <t>5-502-007-2000-2900-2909-000</t>
  </si>
  <si>
    <t>5-502-007-3000-3100-3101-000</t>
  </si>
  <si>
    <t>5-502-007-3000-3100-3102-000</t>
  </si>
  <si>
    <t>5-502-007-3000-3100-3103-000</t>
  </si>
  <si>
    <t>5-502-007-3000-3100-3105-000</t>
  </si>
  <si>
    <t>5-502-007-3000-3100-3106-000</t>
  </si>
  <si>
    <t>5-502-007-3000-3100-3107-000</t>
  </si>
  <si>
    <t>5-502-007-3000-3100-3108-000</t>
  </si>
  <si>
    <t>5-502-007-3000-3100-3109-000</t>
  </si>
  <si>
    <t>5-502-007-3000-3100-3110-000</t>
  </si>
  <si>
    <t>5-502-007-3000-3100-3111-000</t>
  </si>
  <si>
    <t>5-502-007-3000-3200-0000-000</t>
  </si>
  <si>
    <t>5-502-007-3000-3200-3201-000</t>
  </si>
  <si>
    <t>5-502-007-3000-3200-3202-000</t>
  </si>
  <si>
    <t>5-502-007-3000-3200-3203-000</t>
  </si>
  <si>
    <t>5-502-007-3000-3200-3204-000</t>
  </si>
  <si>
    <t>5-502-007-3000-3200-3205-000</t>
  </si>
  <si>
    <t>5-502-007-3000-3200-3206-000</t>
  </si>
  <si>
    <t>5-502-007-3000-3200-3207-000</t>
  </si>
  <si>
    <t>5-502-007-3000-3200-3208-000</t>
  </si>
  <si>
    <t>5-502-007-3000-3200-3209-000</t>
  </si>
  <si>
    <t>5-502-007-3000-3200-3210-000</t>
  </si>
  <si>
    <t>5-502-007-3000-3300-0000-000</t>
  </si>
  <si>
    <t>5-502-007-3000-3300-3301-000</t>
  </si>
  <si>
    <t>5-502-007-3000-3300-3302-000</t>
  </si>
  <si>
    <t>5-502-007-3000-3300-3303-000</t>
  </si>
  <si>
    <t>5-502-007-3000-3300-3304-000</t>
  </si>
  <si>
    <t>5-502-007-3000-3300-3305-000</t>
  </si>
  <si>
    <t>5-502-007-3000-3300-3306-000</t>
  </si>
  <si>
    <t>5-502-007-3000-3300-3307-000</t>
  </si>
  <si>
    <t>5-502-007-3000-3300-3308-000</t>
  </si>
  <si>
    <t>5-502-007-3000-3300-3309-000</t>
  </si>
  <si>
    <t>5-502-007-3000-3300-3310-000</t>
  </si>
  <si>
    <t>5-502-007-3000-3400-0000-000</t>
  </si>
  <si>
    <t>5-502-007-3000-3500-3502-000</t>
  </si>
  <si>
    <t>5-502-007-3000-3500-3503-000</t>
  </si>
  <si>
    <t>5-502-007-3000-3500-3504-000</t>
  </si>
  <si>
    <t>5-502-007-3000-3500-3506-000</t>
  </si>
  <si>
    <t>5-502-007-3000-3500-3507-000</t>
  </si>
  <si>
    <t>5-502-007-3000-3500-3508-000</t>
  </si>
  <si>
    <t>5-502-007-3000-3500-3509-000</t>
  </si>
  <si>
    <t>5-502-007-3000-3500-3510-000</t>
  </si>
  <si>
    <t>5-502-007-3000-3600-0000-000</t>
  </si>
  <si>
    <t>5-502-007-3000-3600-3601-000</t>
  </si>
  <si>
    <t>5-502-007-3000-3600-3602-000</t>
  </si>
  <si>
    <t>5-502-007-3000-3600-3603-000</t>
  </si>
  <si>
    <t>5-502-007-3000-3600-3604-000</t>
  </si>
  <si>
    <t>5-502-007-3000-3600-3605-000</t>
  </si>
  <si>
    <t>5-502-007-3000-3600-3606-000</t>
  </si>
  <si>
    <t>5-502-007-3000-3600-3607-000</t>
  </si>
  <si>
    <t>5-502-007-3000-3700-0000-000</t>
  </si>
  <si>
    <t>5-502-007-3000-3700-3701-000</t>
  </si>
  <si>
    <t>5-502-007-3000-3700-3702-000</t>
  </si>
  <si>
    <t>5-502-007-3000-3700-3703-000</t>
  </si>
  <si>
    <t>5-502-007-3000-3700-3704-000</t>
  </si>
  <si>
    <t>5-502-007-3000-3700-3705-000</t>
  </si>
  <si>
    <t>5-502-007-3000-3700-3706-000</t>
  </si>
  <si>
    <t>5-502-007-3000-3700-3707-000</t>
  </si>
  <si>
    <t>5-502-007-3000-3700-3708-000</t>
  </si>
  <si>
    <t>5-502-007-3000-3700-3709-000</t>
  </si>
  <si>
    <t>5-502-007-3000-3700-3710-000</t>
  </si>
  <si>
    <t>5-502-007-3000-3700-3711-000</t>
  </si>
  <si>
    <t>5-502-007-3000-3700-3712-000</t>
  </si>
  <si>
    <t>5-502-007-3000-3800-0000-000</t>
  </si>
  <si>
    <t>5-502-007-3000-3800-3801-000</t>
  </si>
  <si>
    <t>5-502-007-3000-3800-3802-000</t>
  </si>
  <si>
    <t>5-502-007-3000-3800-3803-000</t>
  </si>
  <si>
    <t>5-502-007-3000-3800-3804-000</t>
  </si>
  <si>
    <t>5-502-007-3000-3800-3805-000</t>
  </si>
  <si>
    <t>5-502-007-4000-0000-0000-000</t>
  </si>
  <si>
    <t>5-502-007-4000-4100-0000-000</t>
  </si>
  <si>
    <t>5-502-007-4000-4100-4101-000</t>
  </si>
  <si>
    <t>5-502-007-4000-4100-4102-000</t>
  </si>
  <si>
    <t>5-502-007-4000-4100-4103-000</t>
  </si>
  <si>
    <t>5-502-007-4000-4100-4104-000</t>
  </si>
  <si>
    <t>5-502-007-4000-4100-4105-000</t>
  </si>
  <si>
    <t>5-502-007-4000-4100-4106-000</t>
  </si>
  <si>
    <t>5-502-007-4000-4100-4107-000</t>
  </si>
  <si>
    <t>5-502-007-4000-4100-4108-000</t>
  </si>
  <si>
    <t>5-502-007-4000-4200-0000-000</t>
  </si>
  <si>
    <t>5-502-007-4000-4200-4201-000</t>
  </si>
  <si>
    <t>5-502-007-4000-4200-4202-000</t>
  </si>
  <si>
    <t>5-502-007-4000-4300-0000-000</t>
  </si>
  <si>
    <t>5-502-007-4000-4300-4301-000</t>
  </si>
  <si>
    <t>5-502-007-4000-4300-4302-000</t>
  </si>
  <si>
    <t>5-502-007-4000-4300-4303-000</t>
  </si>
  <si>
    <t>5-502-007-4000-4300-4304-000</t>
  </si>
  <si>
    <t>5-502-007-4000-4300-4305-000</t>
  </si>
  <si>
    <t>5-502-007-4000-4300-4306-000</t>
  </si>
  <si>
    <t>5-502-007-4000-4300-4307-000</t>
  </si>
  <si>
    <t>5-502-007-4000-4400-0000-000</t>
  </si>
  <si>
    <t>5-502-007-4000-4400-4401-000</t>
  </si>
  <si>
    <t>5-502-007-4000-4400-4402-000</t>
  </si>
  <si>
    <t>5-502-007-4000-4400-4403-000</t>
  </si>
  <si>
    <t>5-502-007-4000-4400-4404-000</t>
  </si>
  <si>
    <t>5-502-007-4000-4400-4405-000</t>
  </si>
  <si>
    <t>5-502-007-4000-4400-4406-000</t>
  </si>
  <si>
    <t>5-502-007-4000-4400-4407-000</t>
  </si>
  <si>
    <t>5-502-007-4000-4400-4408-000</t>
  </si>
  <si>
    <t>5-502-007-4000-4500-0000-000</t>
  </si>
  <si>
    <t>5-502-007-4000-4500-4502-000</t>
  </si>
  <si>
    <t>5-502-007-4000-4600-0000-000</t>
  </si>
  <si>
    <t>5-502-007-4000-4600-4601-000</t>
  </si>
  <si>
    <t>5-502-007-4000-4600-4602-000</t>
  </si>
  <si>
    <t>5-502-007-5000-0000-0000-000</t>
  </si>
  <si>
    <t>5-502-007-5000-5100-0000-000</t>
  </si>
  <si>
    <t>5-502-007-5000-5100-5101-000</t>
  </si>
  <si>
    <t>5-502-007-5000-5100-5102-000</t>
  </si>
  <si>
    <t>5-502-007-5000-5100-5103-000</t>
  </si>
  <si>
    <t>5-502-007-5000-5100-5104-000</t>
  </si>
  <si>
    <t>5-502-007-5000-5100-5105-000</t>
  </si>
  <si>
    <t>5-502-007-5000-5100-5106-000</t>
  </si>
  <si>
    <t>5-502-007-5000-5100-5107-000</t>
  </si>
  <si>
    <t>5-502-007-5000-5100-5108-000</t>
  </si>
  <si>
    <t>5-502-007-5000-5200-0000-000</t>
  </si>
  <si>
    <t>5-502-007-5000-5200-5201-000</t>
  </si>
  <si>
    <t>5-502-007-5000-5200-5202-000</t>
  </si>
  <si>
    <t>5-502-007-5000-5200-5203-000</t>
  </si>
  <si>
    <t>5-502-007-5000-5200-5204-000</t>
  </si>
  <si>
    <t>5-502-007-5000-5300-0000-000</t>
  </si>
  <si>
    <t>5-502-007-5000-5300-5301-000</t>
  </si>
  <si>
    <t>5-502-007-5000-5300-5302-000</t>
  </si>
  <si>
    <t>5-502-007-5000-5400-0000-000</t>
  </si>
  <si>
    <t>5-502-007-5000-5400-5401-000</t>
  </si>
  <si>
    <t>5-502-007-5000-5400-5402-000</t>
  </si>
  <si>
    <t>5-502-007-5000-5400-5403-000</t>
  </si>
  <si>
    <t>5-502-007-5000-5400-5404-000</t>
  </si>
  <si>
    <t>5-502-007-5000-5400-5405-000</t>
  </si>
  <si>
    <t>5-502-007-5000-5400-5406-000</t>
  </si>
  <si>
    <t>5-502-007-5000-5500-0000-000</t>
  </si>
  <si>
    <t>5-502-007-5000-5500-5502-000</t>
  </si>
  <si>
    <t>5-502-007-5000-5600-0000-000</t>
  </si>
  <si>
    <t>5-502-007-5000-5600-5601-000</t>
  </si>
  <si>
    <t>5-502-007-5000-5600-5602-000</t>
  </si>
  <si>
    <t>5-502-007-5000-5600-5603-000</t>
  </si>
  <si>
    <t>5-502-007-5000-5600-5604-000</t>
  </si>
  <si>
    <t>5-502-007-5000-5600-5605-000</t>
  </si>
  <si>
    <t>5-502-007-5000-5600-5606-000</t>
  </si>
  <si>
    <t>5-502-007-5000-5600-5607-000</t>
  </si>
  <si>
    <t>5-502-007-5000-5600-5608-000</t>
  </si>
  <si>
    <t>5-502-007-5000-5700-0000-000</t>
  </si>
  <si>
    <t>5-502-007-5000-5700-5701-000</t>
  </si>
  <si>
    <t>5-502-007-5000-5700-5702-000</t>
  </si>
  <si>
    <t>5-502-007-5000-5700-5703-000</t>
  </si>
  <si>
    <t>5-502-007-5000-5700-5704-000</t>
  </si>
  <si>
    <t>5-502-007-5000-5700-5705-000</t>
  </si>
  <si>
    <t>5-502-007-5000-5700-5706-000</t>
  </si>
  <si>
    <t>5-502-007-5000-5700-5707-000</t>
  </si>
  <si>
    <t>5-502-007-5000-5700-5708-000</t>
  </si>
  <si>
    <t>5-502-007-5000-5700-5709-000</t>
  </si>
  <si>
    <t>5-502-007-5000-5800-0000-000</t>
  </si>
  <si>
    <t>5-502-007-5000-5800-5801-000</t>
  </si>
  <si>
    <t>5-502-007-5000-5800-5802-000</t>
  </si>
  <si>
    <t>5-502-007-5000-5800-5803-000</t>
  </si>
  <si>
    <t>5-502-007-5000-5800-5804-000</t>
  </si>
  <si>
    <t>5-502-007-5000-5800-5805-000</t>
  </si>
  <si>
    <t>5-502-007-5000-5900-0000-000</t>
  </si>
  <si>
    <t>5-502-007-5000-5900-5901-000</t>
  </si>
  <si>
    <t>5-502-007-5000-5900-5902-000</t>
  </si>
  <si>
    <t>5-502-007-5000-5900-5903-000</t>
  </si>
  <si>
    <t>5-502-007-5000-5900-5904-000</t>
  </si>
  <si>
    <t>5-502-007-5000-5900-5905-000</t>
  </si>
  <si>
    <t>5-502-007-5000-5900-5906-000</t>
  </si>
  <si>
    <t>5-502-007-5000-5900-5907-000</t>
  </si>
  <si>
    <t>5-502-007-5000-5900-5908-000</t>
  </si>
  <si>
    <t>5-502-007-5000-5900-5909-000</t>
  </si>
  <si>
    <t>5-502-007-6000-0000-0000-000</t>
  </si>
  <si>
    <t>5-502-007-6000-6100-0000-000</t>
  </si>
  <si>
    <t>5-502-007-6000-6100-6101-000</t>
  </si>
  <si>
    <t>5-502-007-6000-6100-6102-000</t>
  </si>
  <si>
    <t>5-502-007-6000-6100-6103-000</t>
  </si>
  <si>
    <t>5-502-007-6000-6100-6104-000</t>
  </si>
  <si>
    <t>5-502-007-6000-6100-6105-000</t>
  </si>
  <si>
    <t>5-502-007-6000-6100-6106-000</t>
  </si>
  <si>
    <t>5-502-007-6000-6100-6107-000</t>
  </si>
  <si>
    <t>5-502-007-6000-6100-6108-000</t>
  </si>
  <si>
    <t>5-502-007-6000-6200-0000-000</t>
  </si>
  <si>
    <t>5-502-007-6000-6200-6201-000</t>
  </si>
  <si>
    <t>5-502-007-6000-6200-6202-000</t>
  </si>
  <si>
    <t>5-502-007-6000-6200-6203-000</t>
  </si>
  <si>
    <t>5-502-007-6000-6200-6204-000</t>
  </si>
  <si>
    <t>5-502-007-6000-6200-6205-000</t>
  </si>
  <si>
    <t>5-502-007-6000-6200-6206-000</t>
  </si>
  <si>
    <t>5-502-007-6000-6200-6207-000</t>
  </si>
  <si>
    <t>5-502-007-6000-6200-6208-000</t>
  </si>
  <si>
    <t>5-502-007-6000-6300-0000-000</t>
  </si>
  <si>
    <t>5-502-007-6000-6300-6301-000</t>
  </si>
  <si>
    <t>5-502-007-6000-6300-6302-000</t>
  </si>
  <si>
    <t>5-502-007-6000-6300-6303-000</t>
  </si>
  <si>
    <t>5-502-007-7000-0000-0000-000</t>
  </si>
  <si>
    <t>5-502-007-7000-7100-0000-000</t>
  </si>
  <si>
    <t>5-502-007-7000-7100-7101-000</t>
  </si>
  <si>
    <t>5-502-007-7000-7100-7102-000</t>
  </si>
  <si>
    <t>5-502-007-7000-7200-0000-000</t>
  </si>
  <si>
    <t>5-502-007-7000-7200-7201-000</t>
  </si>
  <si>
    <t>5-502-007-7000-7300-0000-000</t>
  </si>
  <si>
    <t>5-502-007-7000-7300-7301-000</t>
  </si>
  <si>
    <t>5-502-007-7000-7300-7302-000</t>
  </si>
  <si>
    <t>5-502-007-7000-7400-0000-000</t>
  </si>
  <si>
    <t>5-502-007-7000-7400-7401-000</t>
  </si>
  <si>
    <t>5-502-007-7000-7400-7402-000</t>
  </si>
  <si>
    <t>5-502-007-7000-7500-0000-000</t>
  </si>
  <si>
    <t>5-502-007-7000-7500-7502-000</t>
  </si>
  <si>
    <t>5-502-007-7000-7600-0000-000</t>
  </si>
  <si>
    <t>5-502-007-7000-7600-7601-000</t>
  </si>
  <si>
    <t>5-502-007-7000-7600-7602-000</t>
  </si>
  <si>
    <t>5-502-007-8000-0000-0000-000</t>
  </si>
  <si>
    <t>5-502-007-8000-8100-0000-000</t>
  </si>
  <si>
    <t>5-502-007-8000-8100-8101-000</t>
  </si>
  <si>
    <t>5-502-007-8000-8100-8102-000</t>
  </si>
  <si>
    <t>5-502-007-8000-8100-8103-000</t>
  </si>
  <si>
    <t>5-502-007-9000-0000-0000-000</t>
  </si>
  <si>
    <t>5-502-007-9000-9100-0000-000</t>
  </si>
  <si>
    <t>5-502-007-9000-9100-9101-000</t>
  </si>
  <si>
    <t>5-502-007-9000-9100-9102-000</t>
  </si>
  <si>
    <t>5-502-007-9000-9100-9103-000</t>
  </si>
  <si>
    <t>5-502-007-9000-9200-0000-000</t>
  </si>
  <si>
    <t>5-502-007-9000-9200-9201-000</t>
  </si>
  <si>
    <t>5-502-007-9000-9200-9202-000</t>
  </si>
  <si>
    <t>5-502-007-9000-9200-9203-000</t>
  </si>
  <si>
    <t>5-502-007-9000-9300-0000-000</t>
  </si>
  <si>
    <t>5-502-007-9000-9300-9301-000</t>
  </si>
  <si>
    <t>5-502-007-9000-9400-0000-000</t>
  </si>
  <si>
    <t>5-502-007-9000-9400-9401-000</t>
  </si>
  <si>
    <t>5-502-007-9000-9500-0000-000</t>
  </si>
  <si>
    <t>5-502-007-9000-9500-9502-000</t>
  </si>
  <si>
    <t>5-502-007-9000-9600-0000-000</t>
  </si>
  <si>
    <t>5-502-007-9000-9600-9601-000</t>
  </si>
  <si>
    <t>5-502-007-9000-9900-0000-000</t>
  </si>
  <si>
    <t>5-502-007-9000-9900-9901-000</t>
  </si>
  <si>
    <t>MI CASA DIFERENTE</t>
  </si>
  <si>
    <t>5-502-008-1000-1100-1101-000</t>
  </si>
  <si>
    <t>5-502-008-1000-1100-1102-000</t>
  </si>
  <si>
    <t>5-502-008-1000-1100-1103-000</t>
  </si>
  <si>
    <t>5-502-008-1000-1100-1105-000</t>
  </si>
  <si>
    <t>5-502-008-1000-1200-0000-000</t>
  </si>
  <si>
    <t>5-502-008-1000-1200-1201-000</t>
  </si>
  <si>
    <t>5-502-008-1000-1200-1202-000</t>
  </si>
  <si>
    <t>5-502-008-1000-1200-1203-000</t>
  </si>
  <si>
    <t>5-502-008-1000-1200-1204-000</t>
  </si>
  <si>
    <t>5-502-008-1000-1200-1205-000</t>
  </si>
  <si>
    <t>5-502-008-1000-1200-1206-000</t>
  </si>
  <si>
    <t>5-502-008-1000-1200-1207-000</t>
  </si>
  <si>
    <t>5-502-008-1000-1300-1301-000</t>
  </si>
  <si>
    <t>5-502-008-1000-1300-1302-000</t>
  </si>
  <si>
    <t>5-502-008-1000-1300-1304-000</t>
  </si>
  <si>
    <t>5-502-008-1000-1300-1306-000</t>
  </si>
  <si>
    <t>5-502-008-1000-1300-1307-000</t>
  </si>
  <si>
    <t>5-502-008-1000-1300-1308-000</t>
  </si>
  <si>
    <t>5-502-008-1000-1300-1309-000</t>
  </si>
  <si>
    <t>5-502-008-1000-1300-1310-000</t>
  </si>
  <si>
    <t>5-502-008-1000-1300-1311-000</t>
  </si>
  <si>
    <t>5-502-008-1000-1300-1312-000</t>
  </si>
  <si>
    <t>5-502-008-1000-1300-1313-000</t>
  </si>
  <si>
    <t>5-502-008-1000-1300-1314-000</t>
  </si>
  <si>
    <t>5-502-008-1000-1300-1315-000</t>
  </si>
  <si>
    <t>5-502-008-1000-1300-1316-000</t>
  </si>
  <si>
    <t>5-502-008-1000-1300-1317-000</t>
  </si>
  <si>
    <t>5-502-008-1000-1300-1319-000</t>
  </si>
  <si>
    <t>5-502-008-1000-1400-1401-000</t>
  </si>
  <si>
    <t>5-502-008-1000-1400-1402-000</t>
  </si>
  <si>
    <t>5-502-008-1000-1400-1403-000</t>
  </si>
  <si>
    <t>5-502-008-1000-1400-1404-000</t>
  </si>
  <si>
    <t>5-502-008-1000-1400-1407-000</t>
  </si>
  <si>
    <t>5-502-008-1000-1400-1408-000</t>
  </si>
  <si>
    <t>5-502-008-1000-1400-1409-000</t>
  </si>
  <si>
    <t>5-502-008-1000-1500-0000-000</t>
  </si>
  <si>
    <t>5-502-008-1000-1500-1502-000</t>
  </si>
  <si>
    <t>5-502-008-1000-1500-1503-000</t>
  </si>
  <si>
    <t>5-502-008-1000-1500-1504-000</t>
  </si>
  <si>
    <t>5-502-008-1000-1500-1505-000</t>
  </si>
  <si>
    <t>5-502-008-1000-1500-1506-000</t>
  </si>
  <si>
    <t>5-502-008-1000-1500-1507-000</t>
  </si>
  <si>
    <t>5-502-008-1000-1500-1508-000</t>
  </si>
  <si>
    <t>5-502-008-1000-1500-1509-000</t>
  </si>
  <si>
    <t>5-502-008-1000-1500-1510-000</t>
  </si>
  <si>
    <t>5-502-008-1000-1500-1511-000</t>
  </si>
  <si>
    <t>5-502-008-1000-1500-1512-000</t>
  </si>
  <si>
    <t>5-502-008-1000-1600-0000-000</t>
  </si>
  <si>
    <t>5-502-008-1000-1600-1601-000</t>
  </si>
  <si>
    <t>5-502-008-1000-1600-1602-000</t>
  </si>
  <si>
    <t>5-502-008-1000-1600-1603-000</t>
  </si>
  <si>
    <t>5-502-008-1000-1700-0000-000</t>
  </si>
  <si>
    <t>5-502-008-1000-1700-1701-000</t>
  </si>
  <si>
    <t>5-502-008-1000-1700-1702-000</t>
  </si>
  <si>
    <t>5-502-008-1000-1700-1703-000</t>
  </si>
  <si>
    <t>5-502-008-1000-1700-1704-000</t>
  </si>
  <si>
    <t>5-502-008-1000-1800-1802-000</t>
  </si>
  <si>
    <t>5-502-008-1000-1800-1803-000</t>
  </si>
  <si>
    <t>5-502-008-2000-2100-2103-000</t>
  </si>
  <si>
    <t>5-502-008-2000-2100-2104-000</t>
  </si>
  <si>
    <t>5-502-008-2000-2100-2105-000</t>
  </si>
  <si>
    <t>5-502-008-2000-2100-2106-000</t>
  </si>
  <si>
    <t>5-502-008-2000-2100-2107-000</t>
  </si>
  <si>
    <t>5-502-008-2000-2100-2108-000</t>
  </si>
  <si>
    <t>5-502-008-2000-2100-2109-000</t>
  </si>
  <si>
    <t>5-502-008-2000-2100-2110-000</t>
  </si>
  <si>
    <t>5-502-008-2000-2100-2111-000</t>
  </si>
  <si>
    <t>5-502-008-2000-2200-0000-000</t>
  </si>
  <si>
    <t>5-502-008-2000-2200-2201-000</t>
  </si>
  <si>
    <t>5-502-008-2000-2200-2202-000</t>
  </si>
  <si>
    <t>5-502-008-2000-2200-2203-000</t>
  </si>
  <si>
    <t>5-502-008-2000-2200-2204-000</t>
  </si>
  <si>
    <t>5-502-008-2000-2200-2205-000</t>
  </si>
  <si>
    <t>5-502-008-2000-2300-0000-000</t>
  </si>
  <si>
    <t>5-502-008-2000-2300-2301-000</t>
  </si>
  <si>
    <t>5-502-008-2000-2300-2302-000</t>
  </si>
  <si>
    <t>5-502-008-2000-2300-2303-000</t>
  </si>
  <si>
    <t>5-502-008-2000-2300-2304-000</t>
  </si>
  <si>
    <t>5-502-008-2000-2300-2305-000</t>
  </si>
  <si>
    <t>5-502-008-2000-2400-0000-000</t>
  </si>
  <si>
    <t>5-502-008-2000-2400-2401-000</t>
  </si>
  <si>
    <t>5-502-008-2000-2400-2402-000</t>
  </si>
  <si>
    <t>5-502-008-2000-2400-2403-000</t>
  </si>
  <si>
    <t>5-502-008-2000-2400-2404-000</t>
  </si>
  <si>
    <t>5-502-008-2000-2400-2405-000</t>
  </si>
  <si>
    <t>5-502-008-2000-2400-2406-000</t>
  </si>
  <si>
    <t>5-502-008-2000-2400-2407-000</t>
  </si>
  <si>
    <t>5-502-008-2000-2400-2408-000</t>
  </si>
  <si>
    <t>5-502-008-2000-2400-2409-000</t>
  </si>
  <si>
    <t>5-502-008-2000-2400-2410-000</t>
  </si>
  <si>
    <t>5-502-008-2000-2500-0000-000</t>
  </si>
  <si>
    <t>5-502-008-2000-2500-2502-000</t>
  </si>
  <si>
    <t>5-502-008-2000-2500-2503-000</t>
  </si>
  <si>
    <t>5-502-008-2000-2500-2504-000</t>
  </si>
  <si>
    <t>5-502-008-2000-2500-2505-000</t>
  </si>
  <si>
    <t>5-502-008-2000-2500-2506-000</t>
  </si>
  <si>
    <t>5-502-008-2000-2500-2507-000</t>
  </si>
  <si>
    <t>5-502-008-2000-2600-2602-000</t>
  </si>
  <si>
    <t>5-502-008-2000-2700-0000-000</t>
  </si>
  <si>
    <t>5-502-008-2000-2700-2701-000</t>
  </si>
  <si>
    <t>5-502-008-2000-2700-2702-000</t>
  </si>
  <si>
    <t>5-502-008-2000-2700-2703-000</t>
  </si>
  <si>
    <t>5-502-008-2000-2700-2704-000</t>
  </si>
  <si>
    <t>5-502-008-2000-2800-0000-000</t>
  </si>
  <si>
    <t>5-502-008-2000-2800-2801-000</t>
  </si>
  <si>
    <t>5-502-008-2000-2800-2802-000</t>
  </si>
  <si>
    <t>5-502-008-2000-2900-0000-000</t>
  </si>
  <si>
    <t>5-502-008-2000-2900-2901-000</t>
  </si>
  <si>
    <t>5-502-008-2000-2900-2902-000</t>
  </si>
  <si>
    <t>5-502-008-2000-2900-2903-000</t>
  </si>
  <si>
    <t>5-502-008-2000-2900-2904-000</t>
  </si>
  <si>
    <t>5-502-008-2000-2900-2905-000</t>
  </si>
  <si>
    <t>5-502-008-2000-2900-2906-000</t>
  </si>
  <si>
    <t>5-502-008-2000-2900-2907-000</t>
  </si>
  <si>
    <t>5-502-008-2000-2900-2908-000</t>
  </si>
  <si>
    <t>5-502-008-2000-2900-2909-000</t>
  </si>
  <si>
    <t>5-502-008-3000-3100-3101-000</t>
  </si>
  <si>
    <t>5-502-008-3000-3100-3102-000</t>
  </si>
  <si>
    <t>5-502-008-3000-3100-3103-000</t>
  </si>
  <si>
    <t>5-502-008-3000-3100-3105-000</t>
  </si>
  <si>
    <t>5-502-008-3000-3100-3106-000</t>
  </si>
  <si>
    <t>5-502-008-3000-3100-3107-000</t>
  </si>
  <si>
    <t>5-502-008-3000-3100-3108-000</t>
  </si>
  <si>
    <t>5-502-008-3000-3100-3109-000</t>
  </si>
  <si>
    <t>5-502-008-3000-3100-3110-000</t>
  </si>
  <si>
    <t>5-502-008-3000-3100-3111-000</t>
  </si>
  <si>
    <t>5-502-008-3000-3200-0000-000</t>
  </si>
  <si>
    <t>5-502-008-3000-3200-3201-000</t>
  </si>
  <si>
    <t>5-502-008-3000-3200-3202-000</t>
  </si>
  <si>
    <t>5-502-008-3000-3200-3203-000</t>
  </si>
  <si>
    <t>5-502-008-3000-3200-3204-000</t>
  </si>
  <si>
    <t>5-502-008-3000-3200-3205-000</t>
  </si>
  <si>
    <t>5-502-008-3000-3200-3206-000</t>
  </si>
  <si>
    <t>5-502-008-3000-3200-3207-000</t>
  </si>
  <si>
    <t>5-502-008-3000-3200-3208-000</t>
  </si>
  <si>
    <t>5-502-008-3000-3200-3209-000</t>
  </si>
  <si>
    <t>5-502-008-3000-3200-3210-000</t>
  </si>
  <si>
    <t>5-502-008-3000-3300-0000-000</t>
  </si>
  <si>
    <t>5-502-008-3000-3300-3301-000</t>
  </si>
  <si>
    <t>5-502-008-3000-3300-3302-000</t>
  </si>
  <si>
    <t>5-502-008-3000-3300-3303-000</t>
  </si>
  <si>
    <t>5-502-008-3000-3300-3304-000</t>
  </si>
  <si>
    <t>5-502-008-3000-3300-3305-000</t>
  </si>
  <si>
    <t>5-502-008-3000-3300-3306-000</t>
  </si>
  <si>
    <t>5-502-008-3000-3300-3307-000</t>
  </si>
  <si>
    <t>5-502-008-3000-3300-3308-000</t>
  </si>
  <si>
    <t>5-502-008-3000-3300-3309-000</t>
  </si>
  <si>
    <t>5-502-008-3000-3300-3310-000</t>
  </si>
  <si>
    <t>5-502-008-3000-3400-0000-000</t>
  </si>
  <si>
    <t>5-502-008-3000-3500-3502-000</t>
  </si>
  <si>
    <t>5-502-008-3000-3500-3503-000</t>
  </si>
  <si>
    <t>5-502-008-3000-3500-3504-000</t>
  </si>
  <si>
    <t>5-502-008-3000-3500-3506-000</t>
  </si>
  <si>
    <t>5-502-008-3000-3500-3507-000</t>
  </si>
  <si>
    <t>5-502-008-3000-3500-3508-000</t>
  </si>
  <si>
    <t>5-502-008-3000-3500-3509-000</t>
  </si>
  <si>
    <t>5-502-008-3000-3500-3510-000</t>
  </si>
  <si>
    <t>5-502-008-3000-3600-0000-000</t>
  </si>
  <si>
    <t>5-502-008-3000-3600-3601-000</t>
  </si>
  <si>
    <t>5-502-008-3000-3600-3602-000</t>
  </si>
  <si>
    <t>5-502-008-3000-3600-3603-000</t>
  </si>
  <si>
    <t>5-502-008-3000-3600-3604-000</t>
  </si>
  <si>
    <t>5-502-008-3000-3600-3605-000</t>
  </si>
  <si>
    <t>5-502-008-3000-3600-3606-000</t>
  </si>
  <si>
    <t>5-502-008-3000-3600-3607-000</t>
  </si>
  <si>
    <t>5-502-008-3000-3700-0000-000</t>
  </si>
  <si>
    <t>5-502-008-3000-3700-3701-000</t>
  </si>
  <si>
    <t>5-502-008-3000-3700-3702-000</t>
  </si>
  <si>
    <t>5-502-008-3000-3700-3703-000</t>
  </si>
  <si>
    <t>5-502-008-3000-3700-3704-000</t>
  </si>
  <si>
    <t>5-502-008-3000-3700-3705-000</t>
  </si>
  <si>
    <t>5-502-008-3000-3700-3706-000</t>
  </si>
  <si>
    <t>5-502-008-3000-3700-3707-000</t>
  </si>
  <si>
    <t>5-502-008-3000-3700-3708-000</t>
  </si>
  <si>
    <t>5-502-008-3000-3700-3709-000</t>
  </si>
  <si>
    <t>5-502-008-3000-3700-3710-000</t>
  </si>
  <si>
    <t>5-502-008-3000-3700-3711-000</t>
  </si>
  <si>
    <t>5-502-008-3000-3700-3712-000</t>
  </si>
  <si>
    <t>5-502-008-3000-3800-0000-000</t>
  </si>
  <si>
    <t>5-502-008-3000-3800-3801-000</t>
  </si>
  <si>
    <t>5-502-008-3000-3800-3802-000</t>
  </si>
  <si>
    <t>5-502-008-3000-3800-3803-000</t>
  </si>
  <si>
    <t>5-502-008-3000-3800-3804-000</t>
  </si>
  <si>
    <t>5-502-008-3000-3800-3805-000</t>
  </si>
  <si>
    <t>5-502-008-4000-0000-0000-000</t>
  </si>
  <si>
    <t>5-502-008-4000-4100-0000-000</t>
  </si>
  <si>
    <t>5-502-008-4000-4100-4101-000</t>
  </si>
  <si>
    <t>5-502-008-4000-4100-4102-000</t>
  </si>
  <si>
    <t>5-502-008-4000-4100-4103-000</t>
  </si>
  <si>
    <t>5-502-008-4000-4100-4104-000</t>
  </si>
  <si>
    <t>5-502-008-4000-4100-4105-000</t>
  </si>
  <si>
    <t>5-502-008-4000-4100-4106-000</t>
  </si>
  <si>
    <t>5-502-008-4000-4100-4107-000</t>
  </si>
  <si>
    <t>5-502-008-4000-4100-4108-000</t>
  </si>
  <si>
    <t>5-502-008-4000-4200-0000-000</t>
  </si>
  <si>
    <t>5-502-008-4000-4200-4201-000</t>
  </si>
  <si>
    <t>5-502-008-4000-4200-4202-000</t>
  </si>
  <si>
    <t>5-502-008-4000-4300-0000-000</t>
  </si>
  <si>
    <t>5-502-008-4000-4300-4301-000</t>
  </si>
  <si>
    <t>5-502-008-4000-4300-4302-000</t>
  </si>
  <si>
    <t>5-502-008-4000-4300-4303-000</t>
  </si>
  <si>
    <t>5-502-008-4000-4300-4304-000</t>
  </si>
  <si>
    <t>5-502-008-4000-4300-4305-000</t>
  </si>
  <si>
    <t>5-502-008-4000-4300-4306-000</t>
  </si>
  <si>
    <t>5-502-008-4000-4300-4307-000</t>
  </si>
  <si>
    <t>5-502-008-4000-4400-0000-000</t>
  </si>
  <si>
    <t>5-502-008-4000-4400-4401-000</t>
  </si>
  <si>
    <t>5-502-008-4000-4400-4402-000</t>
  </si>
  <si>
    <t>5-502-008-4000-4400-4403-000</t>
  </si>
  <si>
    <t>5-502-008-4000-4400-4404-000</t>
  </si>
  <si>
    <t>5-502-008-4000-4400-4405-000</t>
  </si>
  <si>
    <t>5-502-008-4000-4400-4406-000</t>
  </si>
  <si>
    <t>5-502-008-4000-4400-4407-000</t>
  </si>
  <si>
    <t>5-502-008-4000-4400-4408-000</t>
  </si>
  <si>
    <t>5-502-008-4000-4500-0000-000</t>
  </si>
  <si>
    <t>5-502-008-4000-4500-4502-000</t>
  </si>
  <si>
    <t>5-502-008-4000-4600-0000-000</t>
  </si>
  <si>
    <t>5-502-008-4000-4600-4601-000</t>
  </si>
  <si>
    <t>5-502-008-4000-4600-4602-000</t>
  </si>
  <si>
    <t>5-502-008-5000-0000-0000-000</t>
  </si>
  <si>
    <t>5-502-008-5000-5100-0000-000</t>
  </si>
  <si>
    <t>5-502-008-5000-5100-5101-000</t>
  </si>
  <si>
    <t>5-502-008-5000-5100-5102-000</t>
  </si>
  <si>
    <t>5-502-008-5000-5100-5103-000</t>
  </si>
  <si>
    <t>5-502-008-5000-5100-5104-000</t>
  </si>
  <si>
    <t>5-502-008-5000-5100-5105-000</t>
  </si>
  <si>
    <t>5-502-008-5000-5100-5106-000</t>
  </si>
  <si>
    <t>5-502-008-5000-5100-5107-000</t>
  </si>
  <si>
    <t>5-502-008-5000-5100-5108-000</t>
  </si>
  <si>
    <t>5-502-008-5000-5200-0000-000</t>
  </si>
  <si>
    <t>5-502-008-5000-5200-5201-000</t>
  </si>
  <si>
    <t>5-502-008-5000-5200-5202-000</t>
  </si>
  <si>
    <t>5-502-008-5000-5200-5203-000</t>
  </si>
  <si>
    <t>5-502-008-5000-5200-5204-000</t>
  </si>
  <si>
    <t>5-502-008-5000-5300-0000-000</t>
  </si>
  <si>
    <t>5-502-008-5000-5300-5301-000</t>
  </si>
  <si>
    <t>5-502-008-5000-5300-5302-000</t>
  </si>
  <si>
    <t>5-502-008-5000-5400-0000-000</t>
  </si>
  <si>
    <t>5-502-008-5000-5400-5401-000</t>
  </si>
  <si>
    <t>5-502-008-5000-5400-5402-000</t>
  </si>
  <si>
    <t>5-502-008-5000-5400-5403-000</t>
  </si>
  <si>
    <t>5-502-008-5000-5400-5404-000</t>
  </si>
  <si>
    <t>5-502-008-5000-5400-5405-000</t>
  </si>
  <si>
    <t>5-502-008-5000-5400-5406-000</t>
  </si>
  <si>
    <t>5-502-008-5000-5500-0000-000</t>
  </si>
  <si>
    <t>5-502-008-5000-5500-5502-000</t>
  </si>
  <si>
    <t>5-502-008-5000-5600-0000-000</t>
  </si>
  <si>
    <t>5-502-008-5000-5600-5601-000</t>
  </si>
  <si>
    <t>5-502-008-5000-5600-5602-000</t>
  </si>
  <si>
    <t>5-502-008-5000-5600-5603-000</t>
  </si>
  <si>
    <t>5-502-008-5000-5600-5604-000</t>
  </si>
  <si>
    <t>5-502-008-5000-5600-5605-000</t>
  </si>
  <si>
    <t>5-502-008-5000-5600-5606-000</t>
  </si>
  <si>
    <t>5-502-008-5000-5600-5607-000</t>
  </si>
  <si>
    <t>5-502-008-5000-5600-5608-000</t>
  </si>
  <si>
    <t>5-502-008-5000-5700-0000-000</t>
  </si>
  <si>
    <t>5-502-008-5000-5700-5701-000</t>
  </si>
  <si>
    <t>5-502-008-5000-5700-5702-000</t>
  </si>
  <si>
    <t>5-502-008-5000-5700-5703-000</t>
  </si>
  <si>
    <t>5-502-008-5000-5700-5704-000</t>
  </si>
  <si>
    <t>5-502-008-5000-5700-5705-000</t>
  </si>
  <si>
    <t>5-502-008-5000-5700-5706-000</t>
  </si>
  <si>
    <t>5-502-008-5000-5700-5707-000</t>
  </si>
  <si>
    <t>5-502-008-5000-5700-5708-000</t>
  </si>
  <si>
    <t>5-502-008-5000-5700-5709-000</t>
  </si>
  <si>
    <t>5-502-008-5000-5800-0000-000</t>
  </si>
  <si>
    <t>5-502-008-5000-5800-5801-000</t>
  </si>
  <si>
    <t>5-502-008-5000-5800-5802-000</t>
  </si>
  <si>
    <t>5-502-008-5000-5800-5803-000</t>
  </si>
  <si>
    <t>5-502-008-5000-5800-5804-000</t>
  </si>
  <si>
    <t>5-502-008-5000-5800-5805-000</t>
  </si>
  <si>
    <t>5-502-008-5000-5900-0000-000</t>
  </si>
  <si>
    <t>5-502-008-5000-5900-5901-000</t>
  </si>
  <si>
    <t>5-502-008-5000-5900-5902-000</t>
  </si>
  <si>
    <t>5-502-008-5000-5900-5903-000</t>
  </si>
  <si>
    <t>5-502-008-5000-5900-5904-000</t>
  </si>
  <si>
    <t>5-502-008-5000-5900-5905-000</t>
  </si>
  <si>
    <t>5-502-008-5000-5900-5906-000</t>
  </si>
  <si>
    <t>5-502-008-5000-5900-5907-000</t>
  </si>
  <si>
    <t>5-502-008-5000-5900-5908-000</t>
  </si>
  <si>
    <t>5-502-008-5000-5900-5909-000</t>
  </si>
  <si>
    <t>5-502-008-6000-0000-0000-000</t>
  </si>
  <si>
    <t>5-502-008-6000-6100-0000-000</t>
  </si>
  <si>
    <t>5-502-008-6000-6100-6101-000</t>
  </si>
  <si>
    <t>5-502-008-6000-6100-6102-000</t>
  </si>
  <si>
    <t>5-502-008-6000-6100-6103-000</t>
  </si>
  <si>
    <t>5-502-008-6000-6100-6104-000</t>
  </si>
  <si>
    <t>5-502-008-6000-6100-6105-000</t>
  </si>
  <si>
    <t>5-502-008-6000-6100-6106-000</t>
  </si>
  <si>
    <t>5-502-008-6000-6100-6107-000</t>
  </si>
  <si>
    <t>5-502-008-6000-6100-6108-000</t>
  </si>
  <si>
    <t>5-502-008-6000-6200-0000-000</t>
  </si>
  <si>
    <t>5-502-008-6000-6200-6201-000</t>
  </si>
  <si>
    <t>5-502-008-6000-6200-6202-000</t>
  </si>
  <si>
    <t>5-502-008-6000-6200-6203-000</t>
  </si>
  <si>
    <t>5-502-008-6000-6200-6204-000</t>
  </si>
  <si>
    <t>5-502-008-6000-6200-6205-000</t>
  </si>
  <si>
    <t>5-502-008-6000-6200-6206-000</t>
  </si>
  <si>
    <t>5-502-008-6000-6200-6207-000</t>
  </si>
  <si>
    <t>5-502-008-6000-6200-6208-000</t>
  </si>
  <si>
    <t>5-502-008-6000-6300-0000-000</t>
  </si>
  <si>
    <t>5-502-008-6000-6300-6301-000</t>
  </si>
  <si>
    <t>5-502-008-6000-6300-6302-000</t>
  </si>
  <si>
    <t>5-502-008-6000-6300-6303-000</t>
  </si>
  <si>
    <t>5-502-008-7000-0000-0000-000</t>
  </si>
  <si>
    <t>5-502-008-7000-7100-0000-000</t>
  </si>
  <si>
    <t>5-502-008-7000-7100-7101-000</t>
  </si>
  <si>
    <t>5-502-008-7000-7100-7102-000</t>
  </si>
  <si>
    <t>5-502-008-7000-7200-0000-000</t>
  </si>
  <si>
    <t>5-502-008-7000-7200-7201-000</t>
  </si>
  <si>
    <t>5-502-008-7000-7300-0000-000</t>
  </si>
  <si>
    <t>5-502-008-7000-7300-7301-000</t>
  </si>
  <si>
    <t>5-502-008-7000-7300-7302-000</t>
  </si>
  <si>
    <t>5-502-008-7000-7400-0000-000</t>
  </si>
  <si>
    <t>5-502-008-7000-7400-7401-000</t>
  </si>
  <si>
    <t>5-502-008-7000-7400-7402-000</t>
  </si>
  <si>
    <t>5-502-008-7000-7500-0000-000</t>
  </si>
  <si>
    <t>5-502-008-7000-7500-7502-000</t>
  </si>
  <si>
    <t>5-502-008-7000-7600-0000-000</t>
  </si>
  <si>
    <t>5-502-008-7000-7600-7601-000</t>
  </si>
  <si>
    <t>5-502-008-7000-7600-7602-000</t>
  </si>
  <si>
    <t>5-502-008-8000-0000-0000-000</t>
  </si>
  <si>
    <t>5-502-008-8000-8100-0000-000</t>
  </si>
  <si>
    <t>5-502-008-8000-8100-8101-000</t>
  </si>
  <si>
    <t>5-502-008-8000-8100-8102-000</t>
  </si>
  <si>
    <t>5-502-008-8000-8100-8103-000</t>
  </si>
  <si>
    <t>5-502-008-9000-0000-0000-000</t>
  </si>
  <si>
    <t>5-502-008-9000-9100-0000-000</t>
  </si>
  <si>
    <t>5-502-008-9000-9100-9101-000</t>
  </si>
  <si>
    <t>5-502-008-9000-9100-9102-000</t>
  </si>
  <si>
    <t>5-502-008-9000-9100-9103-000</t>
  </si>
  <si>
    <t>5-502-008-9000-9200-0000-000</t>
  </si>
  <si>
    <t>5-502-008-9000-9200-9201-000</t>
  </si>
  <si>
    <t>5-502-008-9000-9200-9202-000</t>
  </si>
  <si>
    <t>5-502-008-9000-9200-9203-000</t>
  </si>
  <si>
    <t>5-502-008-9000-9300-0000-000</t>
  </si>
  <si>
    <t>5-502-008-9000-9300-9301-000</t>
  </si>
  <si>
    <t>5-502-008-9000-9400-0000-000</t>
  </si>
  <si>
    <t>5-502-008-9000-9400-9401-000</t>
  </si>
  <si>
    <t>5-502-008-9000-9500-0000-000</t>
  </si>
  <si>
    <t>5-502-008-9000-9500-9502-000</t>
  </si>
  <si>
    <t>5-502-008-9000-9600-0000-000</t>
  </si>
  <si>
    <t>5-502-008-9000-9600-9601-000</t>
  </si>
  <si>
    <t>5-502-008-9000-9900-0000-000</t>
  </si>
  <si>
    <t>5-502-008-9000-9900-9901-000</t>
  </si>
  <si>
    <t>PREVERP</t>
  </si>
  <si>
    <t>5-502-009-1000-1100-1101-000</t>
  </si>
  <si>
    <t>5-502-009-1000-1100-1102-000</t>
  </si>
  <si>
    <t>5-502-009-1000-1100-1103-000</t>
  </si>
  <si>
    <t>5-502-009-1000-1100-1105-000</t>
  </si>
  <si>
    <t>5-502-009-1000-1200-0000-000</t>
  </si>
  <si>
    <t>5-502-009-1000-1200-1201-000</t>
  </si>
  <si>
    <t>5-502-009-1000-1200-1202-000</t>
  </si>
  <si>
    <t>5-502-009-1000-1200-1203-000</t>
  </si>
  <si>
    <t>5-502-009-1000-1200-1204-000</t>
  </si>
  <si>
    <t>5-502-009-1000-1200-1205-000</t>
  </si>
  <si>
    <t>5-502-009-1000-1200-1206-000</t>
  </si>
  <si>
    <t>5-502-009-1000-1200-1207-000</t>
  </si>
  <si>
    <t>5-502-009-1000-1300-1301-000</t>
  </si>
  <si>
    <t>5-502-009-1000-1300-1302-000</t>
  </si>
  <si>
    <t>5-502-009-1000-1300-1304-000</t>
  </si>
  <si>
    <t>5-502-009-1000-1300-1306-000</t>
  </si>
  <si>
    <t>5-502-009-1000-1300-1307-000</t>
  </si>
  <si>
    <t>5-502-009-1000-1300-1308-000</t>
  </si>
  <si>
    <t>5-502-009-1000-1300-1309-000</t>
  </si>
  <si>
    <t>5-502-009-1000-1300-1310-000</t>
  </si>
  <si>
    <t>5-502-009-1000-1300-1311-000</t>
  </si>
  <si>
    <t>5-502-009-1000-1300-1312-000</t>
  </si>
  <si>
    <t>5-502-009-1000-1300-1313-000</t>
  </si>
  <si>
    <t>5-502-009-1000-1300-1314-000</t>
  </si>
  <si>
    <t>5-502-009-1000-1300-1315-000</t>
  </si>
  <si>
    <t>5-502-009-1000-1300-1316-000</t>
  </si>
  <si>
    <t>5-502-009-1000-1300-1317-000</t>
  </si>
  <si>
    <t>5-502-009-1000-1300-1319-000</t>
  </si>
  <si>
    <t>5-502-009-1000-1400-1401-000</t>
  </si>
  <si>
    <t>5-502-009-1000-1400-1402-000</t>
  </si>
  <si>
    <t>5-502-009-1000-1400-1403-000</t>
  </si>
  <si>
    <t>5-502-009-1000-1400-1404-000</t>
  </si>
  <si>
    <t>5-502-009-1000-1400-1405-000</t>
  </si>
  <si>
    <t>5-502-009-1000-1400-1407-000</t>
  </si>
  <si>
    <t>5-502-009-1000-1400-1408-000</t>
  </si>
  <si>
    <t>5-502-009-1000-1400-1409-000</t>
  </si>
  <si>
    <t>5-502-009-1000-1500-0000-000</t>
  </si>
  <si>
    <t>5-502-009-1000-1500-1502-000</t>
  </si>
  <si>
    <t>5-502-009-1000-1500-1503-000</t>
  </si>
  <si>
    <t>5-502-009-1000-1500-1504-000</t>
  </si>
  <si>
    <t>5-502-009-1000-1500-1505-000</t>
  </si>
  <si>
    <t>5-502-009-1000-1500-1506-000</t>
  </si>
  <si>
    <t>5-502-009-1000-1500-1507-000</t>
  </si>
  <si>
    <t>5-502-009-1000-1500-1508-000</t>
  </si>
  <si>
    <t>5-502-009-1000-1500-1509-000</t>
  </si>
  <si>
    <t>5-502-009-1000-1500-1510-000</t>
  </si>
  <si>
    <t>5-502-009-1000-1500-1511-000</t>
  </si>
  <si>
    <t>5-502-009-1000-1500-1512-000</t>
  </si>
  <si>
    <t>5-502-009-1000-1600-0000-000</t>
  </si>
  <si>
    <t>5-502-009-1000-1600-1601-000</t>
  </si>
  <si>
    <t>5-502-009-1000-1600-1602-000</t>
  </si>
  <si>
    <t>5-502-009-1000-1600-1603-000</t>
  </si>
  <si>
    <t>5-502-009-1000-1700-0000-000</t>
  </si>
  <si>
    <t>5-502-009-1000-1700-1701-000</t>
  </si>
  <si>
    <t>5-502-009-1000-1700-1702-000</t>
  </si>
  <si>
    <t>5-502-009-1000-1700-1703-000</t>
  </si>
  <si>
    <t>5-502-009-1000-1700-1704-000</t>
  </si>
  <si>
    <t>5-502-009-1000-1800-1802-000</t>
  </si>
  <si>
    <t>5-502-009-1000-1800-1803-000</t>
  </si>
  <si>
    <t>5-502-009-2000-2100-2103-000</t>
  </si>
  <si>
    <t>5-502-009-2000-2100-2104-000</t>
  </si>
  <si>
    <t>5-502-009-2000-2100-2105-000</t>
  </si>
  <si>
    <t>5-502-009-2000-2100-2106-000</t>
  </si>
  <si>
    <t>5-502-009-2000-2100-2107-000</t>
  </si>
  <si>
    <t>5-502-009-2000-2100-2108-000</t>
  </si>
  <si>
    <t>5-502-009-2000-2100-2109-000</t>
  </si>
  <si>
    <t>5-502-009-2000-2100-2110-000</t>
  </si>
  <si>
    <t>5-502-009-2000-2100-2111-000</t>
  </si>
  <si>
    <t>5-502-009-2000-2200-0000-000</t>
  </si>
  <si>
    <t>5-502-009-2000-2200-2201-000</t>
  </si>
  <si>
    <t>5-502-009-2000-2200-2202-000</t>
  </si>
  <si>
    <t>5-502-009-2000-2200-2203-000</t>
  </si>
  <si>
    <t>5-502-009-2000-2200-2204-000</t>
  </si>
  <si>
    <t>5-502-009-2000-2200-2205-000</t>
  </si>
  <si>
    <t>5-502-009-2000-2300-0000-000</t>
  </si>
  <si>
    <t>5-502-009-2000-2300-2301-000</t>
  </si>
  <si>
    <t>5-502-009-2000-2300-2302-000</t>
  </si>
  <si>
    <t>5-502-009-2000-2300-2303-000</t>
  </si>
  <si>
    <t>5-502-009-2000-2300-2304-000</t>
  </si>
  <si>
    <t>5-502-009-2000-2300-2305-000</t>
  </si>
  <si>
    <t>5-502-009-2000-2400-0000-000</t>
  </si>
  <si>
    <t>5-502-009-2000-2400-2401-000</t>
  </si>
  <si>
    <t>5-502-009-2000-2400-2402-000</t>
  </si>
  <si>
    <t>5-502-009-2000-2400-2403-000</t>
  </si>
  <si>
    <t>5-502-009-2000-2400-2404-000</t>
  </si>
  <si>
    <t>5-502-009-2000-2400-2405-000</t>
  </si>
  <si>
    <t>5-502-009-2000-2400-2406-000</t>
  </si>
  <si>
    <t>5-502-009-2000-2400-2407-000</t>
  </si>
  <si>
    <t>5-502-009-2000-2400-2408-000</t>
  </si>
  <si>
    <t>5-502-009-2000-2400-2409-000</t>
  </si>
  <si>
    <t>5-502-009-2000-2400-2410-000</t>
  </si>
  <si>
    <t>5-502-009-2000-2500-0000-000</t>
  </si>
  <si>
    <t>5-502-009-2000-2500-2502-000</t>
  </si>
  <si>
    <t>5-502-009-2000-2500-2503-000</t>
  </si>
  <si>
    <t>5-502-009-2000-2500-2504-000</t>
  </si>
  <si>
    <t>5-502-009-2000-2500-2505-000</t>
  </si>
  <si>
    <t>5-502-009-2000-2500-2506-000</t>
  </si>
  <si>
    <t>5-502-009-2000-2500-2507-000</t>
  </si>
  <si>
    <t>5-502-009-2000-2600-2602-000</t>
  </si>
  <si>
    <t>5-502-009-2000-2700-0000-000</t>
  </si>
  <si>
    <t>5-502-009-2000-2700-2701-000</t>
  </si>
  <si>
    <t>5-502-009-2000-2700-2702-000</t>
  </si>
  <si>
    <t>5-502-009-2000-2700-2703-000</t>
  </si>
  <si>
    <t>5-502-009-2000-2700-2704-000</t>
  </si>
  <si>
    <t>5-502-009-2000-2800-0000-000</t>
  </si>
  <si>
    <t>5-502-009-2000-2800-2801-000</t>
  </si>
  <si>
    <t>5-502-009-2000-2800-2802-000</t>
  </si>
  <si>
    <t>5-502-009-2000-2900-0000-000</t>
  </si>
  <si>
    <t>5-502-009-2000-2900-2901-000</t>
  </si>
  <si>
    <t>5-502-009-2000-2900-2902-000</t>
  </si>
  <si>
    <t>5-502-009-2000-2900-2903-000</t>
  </si>
  <si>
    <t>5-502-009-2000-2900-2904-000</t>
  </si>
  <si>
    <t>5-502-009-2000-2900-2905-000</t>
  </si>
  <si>
    <t>5-502-009-2000-2900-2906-000</t>
  </si>
  <si>
    <t>5-502-009-2000-2900-2907-000</t>
  </si>
  <si>
    <t>5-502-009-2000-2900-2908-000</t>
  </si>
  <si>
    <t>5-502-009-2000-2900-2909-000</t>
  </si>
  <si>
    <t>5-502-009-3000-3100-3101-000</t>
  </si>
  <si>
    <t>5-502-009-3000-3100-3102-000</t>
  </si>
  <si>
    <t>5-502-009-3000-3100-3103-000</t>
  </si>
  <si>
    <t>5-502-009-3000-3100-3105-000</t>
  </si>
  <si>
    <t>5-502-009-3000-3100-3106-000</t>
  </si>
  <si>
    <t>5-502-009-3000-3100-3107-000</t>
  </si>
  <si>
    <t>5-502-009-3000-3100-3108-000</t>
  </si>
  <si>
    <t>5-502-009-3000-3100-3109-000</t>
  </si>
  <si>
    <t>5-502-009-3000-3100-3110-000</t>
  </si>
  <si>
    <t>5-502-009-3000-3100-3111-000</t>
  </si>
  <si>
    <t>5-502-009-3000-3200-0000-000</t>
  </si>
  <si>
    <t>5-502-009-3000-3200-3201-000</t>
  </si>
  <si>
    <t>5-502-009-3000-3200-3202-000</t>
  </si>
  <si>
    <t>5-502-009-3000-3200-3203-000</t>
  </si>
  <si>
    <t>5-502-009-3000-3200-3204-000</t>
  </si>
  <si>
    <t>5-502-009-3000-3200-3205-000</t>
  </si>
  <si>
    <t>5-502-009-3000-3200-3206-000</t>
  </si>
  <si>
    <t>5-502-009-3000-3200-3207-000</t>
  </si>
  <si>
    <t>5-502-009-3000-3200-3208-000</t>
  </si>
  <si>
    <t>5-502-009-3000-3200-3209-000</t>
  </si>
  <si>
    <t>5-502-009-3000-3200-3210-000</t>
  </si>
  <si>
    <t>5-502-009-3000-3300-0000-000</t>
  </si>
  <si>
    <t>5-502-009-3000-3300-3301-000</t>
  </si>
  <si>
    <t>5-502-009-3000-3300-3302-000</t>
  </si>
  <si>
    <t>5-502-009-3000-3300-3303-000</t>
  </si>
  <si>
    <t>5-502-009-3000-3300-3304-000</t>
  </si>
  <si>
    <t>5-502-009-3000-3300-3305-000</t>
  </si>
  <si>
    <t>5-502-009-3000-3300-3306-000</t>
  </si>
  <si>
    <t>5-502-009-3000-3300-3307-000</t>
  </si>
  <si>
    <t>5-502-009-3000-3300-3308-000</t>
  </si>
  <si>
    <t>5-502-009-3000-3300-3309-000</t>
  </si>
  <si>
    <t>5-502-009-3000-3300-3310-000</t>
  </si>
  <si>
    <t>5-502-009-3000-3400-0000-000</t>
  </si>
  <si>
    <t>5-502-009-3000-3500-3502-000</t>
  </si>
  <si>
    <t>5-502-009-3000-3500-3503-000</t>
  </si>
  <si>
    <t>5-502-009-3000-3500-3504-000</t>
  </si>
  <si>
    <t>5-502-009-3000-3500-3506-000</t>
  </si>
  <si>
    <t>5-502-009-3000-3500-3507-000</t>
  </si>
  <si>
    <t>5-502-009-3000-3500-3508-000</t>
  </si>
  <si>
    <t>5-502-009-3000-3500-3509-000</t>
  </si>
  <si>
    <t>5-502-009-3000-3500-3510-000</t>
  </si>
  <si>
    <t>5-502-009-3000-3600-0000-000</t>
  </si>
  <si>
    <t>5-502-009-3000-3600-3601-000</t>
  </si>
  <si>
    <t>5-502-009-3000-3600-3602-000</t>
  </si>
  <si>
    <t>5-502-009-3000-3600-3603-000</t>
  </si>
  <si>
    <t>5-502-009-3000-3600-3604-000</t>
  </si>
  <si>
    <t>5-502-009-3000-3600-3605-000</t>
  </si>
  <si>
    <t>5-502-009-3000-3600-3606-000</t>
  </si>
  <si>
    <t>5-502-009-3000-3600-3607-000</t>
  </si>
  <si>
    <t>5-502-009-3000-3700-0000-000</t>
  </si>
  <si>
    <t>5-502-009-3000-3700-3701-000</t>
  </si>
  <si>
    <t>5-502-009-3000-3700-3702-000</t>
  </si>
  <si>
    <t>5-502-009-3000-3700-3703-000</t>
  </si>
  <si>
    <t>5-502-009-3000-3700-3704-000</t>
  </si>
  <si>
    <t>5-502-009-3000-3700-3705-000</t>
  </si>
  <si>
    <t>5-502-009-3000-3700-3706-000</t>
  </si>
  <si>
    <t>5-502-009-3000-3700-3707-000</t>
  </si>
  <si>
    <t>5-502-009-3000-3700-3708-000</t>
  </si>
  <si>
    <t>5-502-009-3000-3700-3709-000</t>
  </si>
  <si>
    <t>5-502-009-3000-3700-3710-000</t>
  </si>
  <si>
    <t>5-502-009-3000-3700-3711-000</t>
  </si>
  <si>
    <t>5-502-009-3000-3700-3712-000</t>
  </si>
  <si>
    <t>5-502-009-3000-3800-0000-000</t>
  </si>
  <si>
    <t>5-502-009-3000-3800-3801-000</t>
  </si>
  <si>
    <t>5-502-009-3000-3800-3802-000</t>
  </si>
  <si>
    <t>5-502-009-3000-3800-3803-000</t>
  </si>
  <si>
    <t>5-502-009-3000-3800-3804-000</t>
  </si>
  <si>
    <t>5-502-009-3000-3800-3805-000</t>
  </si>
  <si>
    <t>5-502-009-4000-0000-0000-000</t>
  </si>
  <si>
    <t>5-502-009-4000-4100-0000-000</t>
  </si>
  <si>
    <t>5-502-009-4000-4100-4101-000</t>
  </si>
  <si>
    <t>5-502-009-4000-4100-4102-000</t>
  </si>
  <si>
    <t>5-502-009-4000-4100-4103-000</t>
  </si>
  <si>
    <t>5-502-009-4000-4100-4104-000</t>
  </si>
  <si>
    <t>5-502-009-4000-4100-4105-000</t>
  </si>
  <si>
    <t>5-502-009-4000-4100-4106-000</t>
  </si>
  <si>
    <t>5-502-009-4000-4100-4107-000</t>
  </si>
  <si>
    <t>5-502-009-4000-4100-4108-000</t>
  </si>
  <si>
    <t>5-502-009-4000-4200-0000-000</t>
  </si>
  <si>
    <t>5-502-009-4000-4200-4201-000</t>
  </si>
  <si>
    <t>5-502-009-4000-4200-4202-000</t>
  </si>
  <si>
    <t>5-502-009-4000-4300-0000-000</t>
  </si>
  <si>
    <t>5-502-009-4000-4300-4301-000</t>
  </si>
  <si>
    <t>5-502-009-4000-4300-4302-000</t>
  </si>
  <si>
    <t>5-502-009-4000-4300-4303-000</t>
  </si>
  <si>
    <t>5-502-009-4000-4300-4304-000</t>
  </si>
  <si>
    <t>5-502-009-4000-4300-4305-000</t>
  </si>
  <si>
    <t>5-502-009-4000-4300-4306-000</t>
  </si>
  <si>
    <t>5-502-009-4000-4300-4307-000</t>
  </si>
  <si>
    <t>5-502-009-4000-4400-0000-000</t>
  </si>
  <si>
    <t>5-502-009-4000-4400-4401-000</t>
  </si>
  <si>
    <t>5-502-009-4000-4400-4402-000</t>
  </si>
  <si>
    <t>5-502-009-4000-4400-4403-000</t>
  </si>
  <si>
    <t>5-502-009-4000-4400-4404-000</t>
  </si>
  <si>
    <t>5-502-009-4000-4400-4405-000</t>
  </si>
  <si>
    <t>5-502-009-4000-4400-4406-000</t>
  </si>
  <si>
    <t>5-502-009-4000-4400-4407-000</t>
  </si>
  <si>
    <t>5-502-009-4000-4400-4408-000</t>
  </si>
  <si>
    <t>5-502-009-4000-4500-0000-000</t>
  </si>
  <si>
    <t>5-502-009-4000-4500-4502-000</t>
  </si>
  <si>
    <t>5-502-009-4000-4600-0000-000</t>
  </si>
  <si>
    <t>5-502-009-4000-4600-4601-000</t>
  </si>
  <si>
    <t>5-502-009-4000-4600-4602-000</t>
  </si>
  <si>
    <t>5-502-009-5000-0000-0000-000</t>
  </si>
  <si>
    <t>5-502-009-5000-5100-0000-000</t>
  </si>
  <si>
    <t>5-502-009-5000-5100-5101-000</t>
  </si>
  <si>
    <t>5-502-009-5000-5100-5102-000</t>
  </si>
  <si>
    <t>5-502-009-5000-5100-5103-000</t>
  </si>
  <si>
    <t>5-502-009-5000-5100-5104-000</t>
  </si>
  <si>
    <t>5-502-009-5000-5100-5105-000</t>
  </si>
  <si>
    <t>5-502-009-5000-5100-5106-000</t>
  </si>
  <si>
    <t>5-502-009-5000-5100-5107-000</t>
  </si>
  <si>
    <t>5-502-009-5000-5100-5108-000</t>
  </si>
  <si>
    <t>5-502-009-5000-5200-0000-000</t>
  </si>
  <si>
    <t>5-502-009-5000-5200-5201-000</t>
  </si>
  <si>
    <t>5-502-009-5000-5200-5202-000</t>
  </si>
  <si>
    <t>5-502-009-5000-5200-5203-000</t>
  </si>
  <si>
    <t>5-502-009-5000-5200-5204-000</t>
  </si>
  <si>
    <t>5-502-009-5000-5300-0000-000</t>
  </si>
  <si>
    <t>5-502-009-5000-5300-5301-000</t>
  </si>
  <si>
    <t>5-502-009-5000-5300-5302-000</t>
  </si>
  <si>
    <t>5-502-009-5000-5400-0000-000</t>
  </si>
  <si>
    <t>5-502-009-5000-5400-5401-000</t>
  </si>
  <si>
    <t>5-502-009-5000-5400-5402-000</t>
  </si>
  <si>
    <t>5-502-009-5000-5400-5403-000</t>
  </si>
  <si>
    <t>5-502-009-5000-5400-5404-000</t>
  </si>
  <si>
    <t>5-502-009-5000-5400-5405-000</t>
  </si>
  <si>
    <t>5-502-009-5000-5400-5406-000</t>
  </si>
  <si>
    <t>5-502-009-5000-5500-0000-000</t>
  </si>
  <si>
    <t>5-502-009-5000-5500-5502-000</t>
  </si>
  <si>
    <t>5-502-009-5000-5600-0000-000</t>
  </si>
  <si>
    <t>5-502-009-5000-5600-5601-000</t>
  </si>
  <si>
    <t>5-502-009-5000-5600-5602-000</t>
  </si>
  <si>
    <t>5-502-009-5000-5600-5603-000</t>
  </si>
  <si>
    <t>5-502-009-5000-5600-5604-000</t>
  </si>
  <si>
    <t>5-502-009-5000-5600-5605-000</t>
  </si>
  <si>
    <t>5-502-009-5000-5600-5606-000</t>
  </si>
  <si>
    <t>5-502-009-5000-5600-5607-000</t>
  </si>
  <si>
    <t>5-502-009-5000-5600-5608-000</t>
  </si>
  <si>
    <t>5-502-009-5000-5700-0000-000</t>
  </si>
  <si>
    <t>5-502-009-5000-5700-5701-000</t>
  </si>
  <si>
    <t>5-502-009-5000-5700-5702-000</t>
  </si>
  <si>
    <t>5-502-009-5000-5700-5703-000</t>
  </si>
  <si>
    <t>5-502-009-5000-5700-5704-000</t>
  </si>
  <si>
    <t>5-502-009-5000-5700-5705-000</t>
  </si>
  <si>
    <t>5-502-009-5000-5700-5706-000</t>
  </si>
  <si>
    <t>5-502-009-5000-5700-5707-000</t>
  </si>
  <si>
    <t>5-502-009-5000-5700-5708-000</t>
  </si>
  <si>
    <t>5-502-009-5000-5700-5709-000</t>
  </si>
  <si>
    <t>5-502-009-5000-5800-0000-000</t>
  </si>
  <si>
    <t>5-502-009-5000-5800-5801-000</t>
  </si>
  <si>
    <t>5-502-009-5000-5800-5802-000</t>
  </si>
  <si>
    <t>5-502-009-5000-5800-5803-000</t>
  </si>
  <si>
    <t>5-502-009-5000-5800-5804-000</t>
  </si>
  <si>
    <t>5-502-009-5000-5800-5805-000</t>
  </si>
  <si>
    <t>5-502-009-5000-5900-0000-000</t>
  </si>
  <si>
    <t>5-502-009-5000-5900-5901-000</t>
  </si>
  <si>
    <t>5-502-009-5000-5900-5902-000</t>
  </si>
  <si>
    <t>5-502-009-5000-5900-5903-000</t>
  </si>
  <si>
    <t>5-502-009-5000-5900-5904-000</t>
  </si>
  <si>
    <t>5-502-009-5000-5900-5905-000</t>
  </si>
  <si>
    <t>5-502-009-5000-5900-5906-000</t>
  </si>
  <si>
    <t>5-502-009-5000-5900-5907-000</t>
  </si>
  <si>
    <t>5-502-009-5000-5900-5908-000</t>
  </si>
  <si>
    <t>5-502-009-5000-5900-5909-000</t>
  </si>
  <si>
    <t>5-502-009-6000-0000-0000-000</t>
  </si>
  <si>
    <t>5-502-009-6000-6100-0000-000</t>
  </si>
  <si>
    <t>5-502-009-6000-6100-6101-000</t>
  </si>
  <si>
    <t>5-502-009-6000-6100-6102-000</t>
  </si>
  <si>
    <t>5-502-009-6000-6100-6103-000</t>
  </si>
  <si>
    <t>5-502-009-6000-6100-6104-000</t>
  </si>
  <si>
    <t>5-502-009-6000-6100-6105-000</t>
  </si>
  <si>
    <t>5-502-009-6000-6100-6106-000</t>
  </si>
  <si>
    <t>5-502-009-6000-6100-6107-000</t>
  </si>
  <si>
    <t>5-502-009-6000-6100-6108-000</t>
  </si>
  <si>
    <t>5-502-009-6000-6200-0000-000</t>
  </si>
  <si>
    <t>5-502-009-6000-6200-6201-000</t>
  </si>
  <si>
    <t>5-502-009-6000-6200-6202-000</t>
  </si>
  <si>
    <t>5-502-009-6000-6200-6203-000</t>
  </si>
  <si>
    <t>5-502-009-6000-6200-6204-000</t>
  </si>
  <si>
    <t>5-502-009-6000-6200-6205-000</t>
  </si>
  <si>
    <t>5-502-009-6000-6200-6206-000</t>
  </si>
  <si>
    <t>5-502-009-6000-6200-6207-000</t>
  </si>
  <si>
    <t>5-502-009-6000-6200-6208-000</t>
  </si>
  <si>
    <t>5-502-009-6000-6300-0000-000</t>
  </si>
  <si>
    <t>5-502-009-6000-6300-6301-000</t>
  </si>
  <si>
    <t>5-502-009-6000-6300-6302-000</t>
  </si>
  <si>
    <t>5-502-009-6000-6300-6303-000</t>
  </si>
  <si>
    <t>5-502-009-7000-0000-0000-000</t>
  </si>
  <si>
    <t>5-502-009-7000-7100-0000-000</t>
  </si>
  <si>
    <t>5-502-009-7000-7100-7101-000</t>
  </si>
  <si>
    <t>5-502-009-7000-7100-7102-000</t>
  </si>
  <si>
    <t>5-502-009-7000-7200-0000-000</t>
  </si>
  <si>
    <t>5-502-009-7000-7200-7201-000</t>
  </si>
  <si>
    <t>5-502-009-7000-7300-0000-000</t>
  </si>
  <si>
    <t>5-502-009-7000-7300-7301-000</t>
  </si>
  <si>
    <t>5-502-009-7000-7300-7302-000</t>
  </si>
  <si>
    <t>5-502-009-7000-7400-0000-000</t>
  </si>
  <si>
    <t>5-502-009-7000-7400-7401-000</t>
  </si>
  <si>
    <t>5-502-009-7000-7400-7402-000</t>
  </si>
  <si>
    <t>5-502-009-7000-7500-0000-000</t>
  </si>
  <si>
    <t>5-502-009-7000-7500-7502-000</t>
  </si>
  <si>
    <t>5-502-009-7000-7600-0000-000</t>
  </si>
  <si>
    <t>5-502-009-7000-7600-7601-000</t>
  </si>
  <si>
    <t>5-502-009-7000-7600-7602-000</t>
  </si>
  <si>
    <t>5-502-009-8000-0000-0000-000</t>
  </si>
  <si>
    <t>5-502-009-8000-8100-0000-000</t>
  </si>
  <si>
    <t>5-502-009-8000-8100-8101-000</t>
  </si>
  <si>
    <t>5-502-009-8000-8100-8102-000</t>
  </si>
  <si>
    <t>5-502-009-8000-8100-8103-000</t>
  </si>
  <si>
    <t>5-502-009-9000-0000-0000-000</t>
  </si>
  <si>
    <t>5-502-009-9000-9100-0000-000</t>
  </si>
  <si>
    <t>5-502-009-9000-9100-9101-000</t>
  </si>
  <si>
    <t>5-502-009-9000-9100-9102-000</t>
  </si>
  <si>
    <t>5-502-009-9000-9100-9103-000</t>
  </si>
  <si>
    <t>5-502-009-9000-9200-0000-000</t>
  </si>
  <si>
    <t>5-502-009-9000-9200-9201-000</t>
  </si>
  <si>
    <t>5-502-009-9000-9200-9202-000</t>
  </si>
  <si>
    <t>5-502-009-9000-9200-9203-000</t>
  </si>
  <si>
    <t>5-502-009-9000-9300-0000-000</t>
  </si>
  <si>
    <t>5-502-009-9000-9300-9301-000</t>
  </si>
  <si>
    <t>5-502-009-9000-9400-0000-000</t>
  </si>
  <si>
    <t>5-502-009-9000-9400-9401-000</t>
  </si>
  <si>
    <t>5-502-009-9000-9500-0000-000</t>
  </si>
  <si>
    <t>5-502-009-9000-9500-9502-000</t>
  </si>
  <si>
    <t>5-502-009-9000-9600-0000-000</t>
  </si>
  <si>
    <t>5-502-009-9000-9600-9601-000</t>
  </si>
  <si>
    <t>5-502-009-9000-9900-0000-000</t>
  </si>
  <si>
    <t>5-502-009-9000-9900-9901-000</t>
  </si>
  <si>
    <t>CASA HOGAR</t>
  </si>
  <si>
    <t>5-502-010-1000-1100-1101-000</t>
  </si>
  <si>
    <t>5-502-010-1000-1100-1102-000</t>
  </si>
  <si>
    <t>5-502-010-1000-1100-1103-000</t>
  </si>
  <si>
    <t>5-502-010-1000-1100-1105-000</t>
  </si>
  <si>
    <t>5-502-010-1000-1200-0000-000</t>
  </si>
  <si>
    <t>5-502-010-1000-1200-1201-000</t>
  </si>
  <si>
    <t>5-502-010-1000-1200-1202-000</t>
  </si>
  <si>
    <t>5-502-010-1000-1200-1203-000</t>
  </si>
  <si>
    <t>5-502-010-1000-1200-1204-000</t>
  </si>
  <si>
    <t>5-502-010-1000-1200-1205-000</t>
  </si>
  <si>
    <t>5-502-010-1000-1200-1206-000</t>
  </si>
  <si>
    <t>5-502-010-1000-1200-1207-000</t>
  </si>
  <si>
    <t>5-502-010-1000-1300-1301-000</t>
  </si>
  <si>
    <t>5-502-010-1000-1300-1302-000</t>
  </si>
  <si>
    <t>5-502-010-1000-1300-1304-000</t>
  </si>
  <si>
    <t>5-502-010-1000-1300-1306-000</t>
  </si>
  <si>
    <t>5-502-010-1000-1300-1307-000</t>
  </si>
  <si>
    <t>5-502-010-1000-1300-1308-000</t>
  </si>
  <si>
    <t>5-502-010-1000-1300-1309-000</t>
  </si>
  <si>
    <t>5-502-010-1000-1300-1310-000</t>
  </si>
  <si>
    <t>5-502-010-1000-1300-1311-000</t>
  </si>
  <si>
    <t>5-502-010-1000-1300-1312-000</t>
  </si>
  <si>
    <t>5-502-010-1000-1300-1313-000</t>
  </si>
  <si>
    <t>5-502-010-1000-1300-1314-000</t>
  </si>
  <si>
    <t>5-502-010-1000-1300-1315-000</t>
  </si>
  <si>
    <t>5-502-010-1000-1300-1316-000</t>
  </si>
  <si>
    <t>5-502-010-1000-1300-1317-000</t>
  </si>
  <si>
    <t>5-502-010-1000-1300-1319-000</t>
  </si>
  <si>
    <t>5-502-010-1000-1400-1401-000</t>
  </si>
  <si>
    <t>5-502-010-1000-1400-1402-000</t>
  </si>
  <si>
    <t>5-502-010-1000-1400-1403-000</t>
  </si>
  <si>
    <t>5-502-010-1000-1400-1404-000</t>
  </si>
  <si>
    <t>5-502-010-1000-1400-1405-000</t>
  </si>
  <si>
    <t>5-502-010-1000-1400-1407-000</t>
  </si>
  <si>
    <t>5-502-010-1000-1400-1408-000</t>
  </si>
  <si>
    <t>5-502-010-1000-1400-1409-000</t>
  </si>
  <si>
    <t>5-502-010-1000-1500-0000-000</t>
  </si>
  <si>
    <t>5-502-010-1000-1500-1502-000</t>
  </si>
  <si>
    <t>5-502-010-1000-1500-1503-000</t>
  </si>
  <si>
    <t>5-502-010-1000-1500-1504-000</t>
  </si>
  <si>
    <t>5-502-010-1000-1500-1505-000</t>
  </si>
  <si>
    <t>5-502-010-1000-1500-1506-000</t>
  </si>
  <si>
    <t>5-502-010-1000-1500-1507-000</t>
  </si>
  <si>
    <t>5-502-010-1000-1500-1508-000</t>
  </si>
  <si>
    <t>5-502-010-1000-1500-1509-000</t>
  </si>
  <si>
    <t>5-502-010-1000-1500-1510-000</t>
  </si>
  <si>
    <t>5-502-010-1000-1500-1511-000</t>
  </si>
  <si>
    <t>5-502-010-1000-1500-1512-000</t>
  </si>
  <si>
    <t>5-502-010-1000-1600-0000-000</t>
  </si>
  <si>
    <t>5-502-010-1000-1600-1601-000</t>
  </si>
  <si>
    <t>5-502-010-1000-1600-1602-000</t>
  </si>
  <si>
    <t>5-502-010-1000-1600-1603-000</t>
  </si>
  <si>
    <t>5-502-010-1000-1700-0000-000</t>
  </si>
  <si>
    <t>5-502-010-1000-1700-1701-000</t>
  </si>
  <si>
    <t>5-502-010-1000-1700-1702-000</t>
  </si>
  <si>
    <t>5-502-010-1000-1700-1703-000</t>
  </si>
  <si>
    <t>5-502-010-1000-1700-1704-000</t>
  </si>
  <si>
    <t>5-502-010-1000-1800-1802-000</t>
  </si>
  <si>
    <t>5-502-010-1000-1800-1803-000</t>
  </si>
  <si>
    <t>5-502-010-2000-2100-2101-000</t>
  </si>
  <si>
    <t>5-502-010-2000-2100-2102-000</t>
  </si>
  <si>
    <t>5-502-010-2000-2100-2103-000</t>
  </si>
  <si>
    <t>5-502-010-2000-2100-2104-000</t>
  </si>
  <si>
    <t>5-502-010-2000-2100-2105-000</t>
  </si>
  <si>
    <t>5-502-010-2000-2100-2107-000</t>
  </si>
  <si>
    <t>5-502-010-2000-2100-2108-000</t>
  </si>
  <si>
    <t>5-502-010-2000-2100-2109-000</t>
  </si>
  <si>
    <t>5-502-010-2000-2100-2110-000</t>
  </si>
  <si>
    <t>5-502-010-2000-2100-2111-000</t>
  </si>
  <si>
    <t>5-502-010-2000-2200-2202-000</t>
  </si>
  <si>
    <t>5-502-010-2000-2200-2203-000</t>
  </si>
  <si>
    <t>5-502-010-2000-2200-2204-000</t>
  </si>
  <si>
    <t>5-502-010-2000-2200-2205-000</t>
  </si>
  <si>
    <t>5-502-010-2000-2300-0000-000</t>
  </si>
  <si>
    <t>5-502-010-2000-2300-2301-000</t>
  </si>
  <si>
    <t>5-502-010-2000-2300-2302-000</t>
  </si>
  <si>
    <t>5-502-010-2000-2300-2303-000</t>
  </si>
  <si>
    <t>5-502-010-2000-2300-2304-000</t>
  </si>
  <si>
    <t>5-502-010-2000-2300-2305-000</t>
  </si>
  <si>
    <t>5-502-010-2000-2400-0000-000</t>
  </si>
  <si>
    <t>5-502-010-2000-2400-2401-000</t>
  </si>
  <si>
    <t>5-502-010-2000-2400-2402-000</t>
  </si>
  <si>
    <t>5-502-010-2000-2400-2403-000</t>
  </si>
  <si>
    <t>5-502-010-2000-2400-2404-000</t>
  </si>
  <si>
    <t>5-502-010-2000-2400-2405-000</t>
  </si>
  <si>
    <t>5-502-010-2000-2400-2406-000</t>
  </si>
  <si>
    <t>5-502-010-2000-2400-2407-000</t>
  </si>
  <si>
    <t>5-502-010-2000-2400-2408-000</t>
  </si>
  <si>
    <t>5-502-010-2000-2400-2409-000</t>
  </si>
  <si>
    <t>5-502-010-2000-2400-2410-000</t>
  </si>
  <si>
    <t>5-502-010-2000-2500-0000-000</t>
  </si>
  <si>
    <t>5-502-010-2000-2500-2502-000</t>
  </si>
  <si>
    <t>5-502-010-2000-2500-2503-000</t>
  </si>
  <si>
    <t>5-502-010-2000-2500-2504-000</t>
  </si>
  <si>
    <t>5-502-010-2000-2500-2505-000</t>
  </si>
  <si>
    <t>5-502-010-2000-2500-2506-000</t>
  </si>
  <si>
    <t>5-502-010-2000-2500-2507-000</t>
  </si>
  <si>
    <t>5-502-010-2000-2600-2602-000</t>
  </si>
  <si>
    <t>5-502-010-2000-2700-0000-000</t>
  </si>
  <si>
    <t>5-502-010-2000-2700-2701-000</t>
  </si>
  <si>
    <t>5-502-010-2000-2700-2702-000</t>
  </si>
  <si>
    <t>5-502-010-2000-2700-2703-000</t>
  </si>
  <si>
    <t>5-502-010-2000-2700-2704-000</t>
  </si>
  <si>
    <t>5-502-010-2000-2800-0000-000</t>
  </si>
  <si>
    <t>5-502-010-2000-2800-2801-000</t>
  </si>
  <si>
    <t>5-502-010-2000-2800-2802-000</t>
  </si>
  <si>
    <t>5-502-010-2000-2900-0000-000</t>
  </si>
  <si>
    <t>5-502-010-2000-2900-2901-000</t>
  </si>
  <si>
    <t>5-502-010-2000-2900-2902-000</t>
  </si>
  <si>
    <t>5-502-010-2000-2900-2903-000</t>
  </si>
  <si>
    <t>5-502-010-2000-2900-2904-000</t>
  </si>
  <si>
    <t>5-502-010-2000-2900-2905-000</t>
  </si>
  <si>
    <t>5-502-010-2000-2900-2906-000</t>
  </si>
  <si>
    <t>5-502-010-2000-2900-2907-000</t>
  </si>
  <si>
    <t>5-502-010-2000-2900-2908-000</t>
  </si>
  <si>
    <t>5-502-010-2000-2900-2909-000</t>
  </si>
  <si>
    <t>5-502-010-3000-0000-0000-000</t>
  </si>
  <si>
    <t>5-502-010-3000-3100-0000-000</t>
  </si>
  <si>
    <t>5-502-010-3000-3100-3101-000</t>
  </si>
  <si>
    <t>5-502-010-3000-3100-3102-000</t>
  </si>
  <si>
    <t>5-502-010-3000-3100-3103-000</t>
  </si>
  <si>
    <t>5-502-010-3000-3100-3104-000</t>
  </si>
  <si>
    <t>5-502-010-3000-3100-3105-000</t>
  </si>
  <si>
    <t>5-502-010-3000-3100-3106-000</t>
  </si>
  <si>
    <t>5-502-010-3000-3100-3107-000</t>
  </si>
  <si>
    <t>5-502-010-3000-3100-3108-000</t>
  </si>
  <si>
    <t>5-502-010-3000-3100-3109-000</t>
  </si>
  <si>
    <t>5-502-010-3000-3100-3110-000</t>
  </si>
  <si>
    <t>5-502-010-3000-3100-3111-000</t>
  </si>
  <si>
    <t>5-502-010-3000-3200-0000-000</t>
  </si>
  <si>
    <t>5-502-010-3000-3200-3201-000</t>
  </si>
  <si>
    <t>5-502-010-3000-3200-3202-000</t>
  </si>
  <si>
    <t>5-502-010-3000-3200-3203-000</t>
  </si>
  <si>
    <t>5-502-010-3000-3200-3204-000</t>
  </si>
  <si>
    <t>5-502-010-3000-3200-3205-000</t>
  </si>
  <si>
    <t>5-502-010-3000-3200-3206-000</t>
  </si>
  <si>
    <t>5-502-010-3000-3200-3207-000</t>
  </si>
  <si>
    <t>5-502-010-3000-3200-3208-000</t>
  </si>
  <si>
    <t>5-502-010-3000-3200-3209-000</t>
  </si>
  <si>
    <t>5-502-010-3000-3200-3210-000</t>
  </si>
  <si>
    <t>5-502-010-3000-3300-0000-000</t>
  </si>
  <si>
    <t>5-502-010-3000-3300-3301-000</t>
  </si>
  <si>
    <t>5-502-010-3000-3300-3302-000</t>
  </si>
  <si>
    <t>5-502-010-3000-3300-3303-000</t>
  </si>
  <si>
    <t>5-502-010-3000-3300-3304-000</t>
  </si>
  <si>
    <t>5-502-010-3000-3300-3305-000</t>
  </si>
  <si>
    <t>5-502-010-3000-3300-3306-000</t>
  </si>
  <si>
    <t>5-502-010-3000-3300-3307-000</t>
  </si>
  <si>
    <t>5-502-010-3000-3300-3308-000</t>
  </si>
  <si>
    <t>5-502-010-3000-3300-3309-000</t>
  </si>
  <si>
    <t>5-502-010-3000-3300-3310-000</t>
  </si>
  <si>
    <t>5-502-010-3000-3400-0000-000</t>
  </si>
  <si>
    <t>5-502-010-3000-3500-0000-000</t>
  </si>
  <si>
    <t>5-502-010-3000-3500-3502-000</t>
  </si>
  <si>
    <t>5-502-010-3000-3500-3503-000</t>
  </si>
  <si>
    <t>5-502-010-3000-3500-3504-000</t>
  </si>
  <si>
    <t>5-502-010-3000-3500-3505-000</t>
  </si>
  <si>
    <t>5-502-010-3000-3500-3506-000</t>
  </si>
  <si>
    <t>5-502-010-3000-3500-3507-000</t>
  </si>
  <si>
    <t>5-502-010-3000-3500-3508-000</t>
  </si>
  <si>
    <t>5-502-010-3000-3500-3509-000</t>
  </si>
  <si>
    <t>5-502-010-3000-3500-3510-000</t>
  </si>
  <si>
    <t>5-502-010-3000-3600-0000-000</t>
  </si>
  <si>
    <t>5-502-010-3000-3600-3601-000</t>
  </si>
  <si>
    <t>5-502-010-3000-3600-3602-000</t>
  </si>
  <si>
    <t>5-502-010-3000-3600-3603-000</t>
  </si>
  <si>
    <t>5-502-010-3000-3600-3604-000</t>
  </si>
  <si>
    <t>5-502-010-3000-3600-3605-000</t>
  </si>
  <si>
    <t>5-502-010-3000-3600-3606-000</t>
  </si>
  <si>
    <t>5-502-010-3000-3600-3607-000</t>
  </si>
  <si>
    <t>5-502-010-3000-3700-0000-000</t>
  </si>
  <si>
    <t>5-502-010-3000-3700-3701-000</t>
  </si>
  <si>
    <t>5-502-010-3000-3700-3702-000</t>
  </si>
  <si>
    <t>5-502-010-3000-3700-3703-000</t>
  </si>
  <si>
    <t>5-502-010-3000-3700-3704-000</t>
  </si>
  <si>
    <t>5-502-010-3000-3700-3705-000</t>
  </si>
  <si>
    <t>5-502-010-3000-3700-3706-000</t>
  </si>
  <si>
    <t>5-502-010-3000-3700-3707-000</t>
  </si>
  <si>
    <t>5-502-010-3000-3700-3708-000</t>
  </si>
  <si>
    <t>5-502-010-3000-3700-3709-000</t>
  </si>
  <si>
    <t>5-502-010-3000-3700-3710-000</t>
  </si>
  <si>
    <t>5-502-010-3000-3700-3711-000</t>
  </si>
  <si>
    <t>5-502-010-3000-3700-3712-000</t>
  </si>
  <si>
    <t>5-502-010-3000-3800-0000-000</t>
  </si>
  <si>
    <t>5-502-010-3000-3800-3801-000</t>
  </si>
  <si>
    <t>5-502-010-3000-3800-3802-000</t>
  </si>
  <si>
    <t>5-502-010-3000-3800-3803-000</t>
  </si>
  <si>
    <t>5-502-010-3000-3800-3804-000</t>
  </si>
  <si>
    <t>5-502-010-3000-3800-3805-000</t>
  </si>
  <si>
    <t>5-502-010-4000-0000-0000-000</t>
  </si>
  <si>
    <t>5-502-010-4000-4100-0000-000</t>
  </si>
  <si>
    <t>5-502-010-4000-4100-4101-000</t>
  </si>
  <si>
    <t>5-502-010-4000-4100-4102-000</t>
  </si>
  <si>
    <t>5-502-010-4000-4100-4103-000</t>
  </si>
  <si>
    <t>5-502-010-4000-4100-4104-000</t>
  </si>
  <si>
    <t>5-502-010-4000-4100-4105-000</t>
  </si>
  <si>
    <t>5-502-010-4000-4100-4106-000</t>
  </si>
  <si>
    <t>5-502-010-4000-4100-4107-000</t>
  </si>
  <si>
    <t>5-502-010-4000-4100-4108-000</t>
  </si>
  <si>
    <t>5-502-010-4000-4200-0000-000</t>
  </si>
  <si>
    <t>5-502-010-4000-4200-4201-000</t>
  </si>
  <si>
    <t>5-502-010-4000-4200-4202-000</t>
  </si>
  <si>
    <t>5-502-010-4000-4300-0000-000</t>
  </si>
  <si>
    <t>5-502-010-4000-4300-4301-000</t>
  </si>
  <si>
    <t>5-502-010-4000-4300-4302-000</t>
  </si>
  <si>
    <t>5-502-010-4000-4300-4303-000</t>
  </si>
  <si>
    <t>5-502-010-4000-4300-4304-000</t>
  </si>
  <si>
    <t>5-502-010-4000-4300-4305-000</t>
  </si>
  <si>
    <t>5-502-010-4000-4300-4306-000</t>
  </si>
  <si>
    <t>5-502-010-4000-4300-4307-000</t>
  </si>
  <si>
    <t>5-502-010-4000-4400-0000-000</t>
  </si>
  <si>
    <t>5-502-010-4000-4400-4401-000</t>
  </si>
  <si>
    <t>5-502-010-4000-4400-4402-000</t>
  </si>
  <si>
    <t>5-502-010-4000-4400-4403-000</t>
  </si>
  <si>
    <t>5-502-010-4000-4400-4404-000</t>
  </si>
  <si>
    <t>5-502-010-4000-4400-4405-000</t>
  </si>
  <si>
    <t>5-502-010-4000-4400-4406-000</t>
  </si>
  <si>
    <t>5-502-010-4000-4400-4407-000</t>
  </si>
  <si>
    <t>5-502-010-4000-4400-4408-000</t>
  </si>
  <si>
    <t>5-502-010-4000-4500-0000-000</t>
  </si>
  <si>
    <t>5-502-010-4000-4500-4502-000</t>
  </si>
  <si>
    <t>5-502-010-4000-4600-0000-000</t>
  </si>
  <si>
    <t>5-502-010-4000-4600-4601-000</t>
  </si>
  <si>
    <t>5-502-010-4000-4600-4602-000</t>
  </si>
  <si>
    <t>5-502-010-5000-0000-0000-000</t>
  </si>
  <si>
    <t>5-502-010-5000-5100-0000-000</t>
  </si>
  <si>
    <t>5-502-010-5000-5100-5101-000</t>
  </si>
  <si>
    <t>5-502-010-5000-5100-5102-000</t>
  </si>
  <si>
    <t>5-502-010-5000-5100-5103-000</t>
  </si>
  <si>
    <t>5-502-010-5000-5100-5104-000</t>
  </si>
  <si>
    <t>5-502-010-5000-5100-5105-000</t>
  </si>
  <si>
    <t>5-502-010-5000-5100-5106-000</t>
  </si>
  <si>
    <t>5-502-010-5000-5100-5107-000</t>
  </si>
  <si>
    <t>5-502-010-5000-5100-5108-000</t>
  </si>
  <si>
    <t>5-502-010-5000-5200-0000-000</t>
  </si>
  <si>
    <t>5-502-010-5000-5200-5201-000</t>
  </si>
  <si>
    <t>5-502-010-5000-5200-5202-000</t>
  </si>
  <si>
    <t>5-502-010-5000-5200-5203-000</t>
  </si>
  <si>
    <t>5-502-010-5000-5200-5204-000</t>
  </si>
  <si>
    <t>5-502-010-5000-5300-0000-000</t>
  </si>
  <si>
    <t>5-502-010-5000-5300-5301-000</t>
  </si>
  <si>
    <t>5-502-010-5000-5300-5302-000</t>
  </si>
  <si>
    <t>5-502-010-5000-5400-0000-000</t>
  </si>
  <si>
    <t>5-502-010-5000-5400-5401-000</t>
  </si>
  <si>
    <t>5-502-010-5000-5400-5402-000</t>
  </si>
  <si>
    <t>5-502-010-5000-5400-5403-000</t>
  </si>
  <si>
    <t>5-502-010-5000-5400-5404-000</t>
  </si>
  <si>
    <t>5-502-010-5000-5400-5405-000</t>
  </si>
  <si>
    <t>5-502-010-5000-5400-5406-000</t>
  </si>
  <si>
    <t>5-502-010-5000-5500-0000-000</t>
  </si>
  <si>
    <t>5-502-010-5000-5500-5502-000</t>
  </si>
  <si>
    <t>5-502-010-5000-5600-0000-000</t>
  </si>
  <si>
    <t>5-502-010-5000-5600-5601-000</t>
  </si>
  <si>
    <t>5-502-010-5000-5600-5602-000</t>
  </si>
  <si>
    <t>5-502-010-5000-5600-5603-000</t>
  </si>
  <si>
    <t>5-502-010-5000-5600-5604-000</t>
  </si>
  <si>
    <t>5-502-010-5000-5600-5605-000</t>
  </si>
  <si>
    <t>5-502-010-5000-5600-5606-000</t>
  </si>
  <si>
    <t>5-502-010-5000-5600-5607-000</t>
  </si>
  <si>
    <t>5-502-010-5000-5600-5608-000</t>
  </si>
  <si>
    <t>5-502-010-5000-5700-0000-000</t>
  </si>
  <si>
    <t>5-502-010-5000-5700-5701-000</t>
  </si>
  <si>
    <t>5-502-010-5000-5700-5702-000</t>
  </si>
  <si>
    <t>5-502-010-5000-5700-5703-000</t>
  </si>
  <si>
    <t>5-502-010-5000-5700-5704-000</t>
  </si>
  <si>
    <t>5-502-010-5000-5700-5705-000</t>
  </si>
  <si>
    <t>5-502-010-5000-5700-5706-000</t>
  </si>
  <si>
    <t>5-502-010-5000-5700-5707-000</t>
  </si>
  <si>
    <t>5-502-010-5000-5700-5708-000</t>
  </si>
  <si>
    <t>5-502-010-5000-5700-5709-000</t>
  </si>
  <si>
    <t>5-502-010-5000-5800-0000-000</t>
  </si>
  <si>
    <t>5-502-010-5000-5800-5801-000</t>
  </si>
  <si>
    <t>5-502-010-5000-5800-5802-000</t>
  </si>
  <si>
    <t>5-502-010-5000-5800-5803-000</t>
  </si>
  <si>
    <t>5-502-010-5000-5800-5804-000</t>
  </si>
  <si>
    <t>5-502-010-5000-5800-5805-000</t>
  </si>
  <si>
    <t>5-502-010-5000-5900-0000-000</t>
  </si>
  <si>
    <t>5-502-010-5000-5900-5901-000</t>
  </si>
  <si>
    <t>5-502-010-5000-5900-5902-000</t>
  </si>
  <si>
    <t>5-502-010-5000-5900-5903-000</t>
  </si>
  <si>
    <t>5-502-010-5000-5900-5904-000</t>
  </si>
  <si>
    <t>5-502-010-5000-5900-5905-000</t>
  </si>
  <si>
    <t>5-502-010-5000-5900-5906-000</t>
  </si>
  <si>
    <t>5-502-010-5000-5900-5907-000</t>
  </si>
  <si>
    <t>5-502-010-5000-5900-5908-000</t>
  </si>
  <si>
    <t>5-502-010-5000-5900-5909-000</t>
  </si>
  <si>
    <t>5-502-010-6000-0000-0000-000</t>
  </si>
  <si>
    <t>5-502-010-6000-6100-0000-000</t>
  </si>
  <si>
    <t>5-502-010-6000-6100-6101-000</t>
  </si>
  <si>
    <t>5-502-010-6000-6100-6102-000</t>
  </si>
  <si>
    <t>5-502-010-6000-6100-6103-000</t>
  </si>
  <si>
    <t>5-502-010-6000-6100-6104-000</t>
  </si>
  <si>
    <t>5-502-010-6000-6100-6105-000</t>
  </si>
  <si>
    <t>5-502-010-6000-6100-6106-000</t>
  </si>
  <si>
    <t>5-502-010-6000-6100-6107-000</t>
  </si>
  <si>
    <t>5-502-010-6000-6100-6108-000</t>
  </si>
  <si>
    <t>5-502-010-6000-6200-0000-000</t>
  </si>
  <si>
    <t>5-502-010-6000-6200-6201-000</t>
  </si>
  <si>
    <t>5-502-010-6000-6200-6202-000</t>
  </si>
  <si>
    <t>5-502-010-6000-6200-6203-000</t>
  </si>
  <si>
    <t>5-502-010-6000-6200-6204-000</t>
  </si>
  <si>
    <t>5-502-010-6000-6200-6205-000</t>
  </si>
  <si>
    <t>5-502-010-6000-6200-6206-000</t>
  </si>
  <si>
    <t>5-502-010-6000-6200-6207-000</t>
  </si>
  <si>
    <t>5-502-010-6000-6200-6208-000</t>
  </si>
  <si>
    <t>5-502-010-6000-6300-0000-000</t>
  </si>
  <si>
    <t>5-502-010-6000-6300-6301-000</t>
  </si>
  <si>
    <t>5-502-010-6000-6300-6302-000</t>
  </si>
  <si>
    <t>5-502-010-6000-6300-6303-000</t>
  </si>
  <si>
    <t>5-502-010-7000-0000-0000-000</t>
  </si>
  <si>
    <t>5-502-010-7000-7100-0000-000</t>
  </si>
  <si>
    <t>5-502-010-7000-7100-7101-000</t>
  </si>
  <si>
    <t>5-502-010-7000-7100-7102-000</t>
  </si>
  <si>
    <t>5-502-010-7000-7200-0000-000</t>
  </si>
  <si>
    <t>5-502-010-7000-7200-7201-000</t>
  </si>
  <si>
    <t>5-502-010-7000-7300-0000-000</t>
  </si>
  <si>
    <t>5-502-010-7000-7300-7301-000</t>
  </si>
  <si>
    <t>5-502-010-7000-7300-7302-000</t>
  </si>
  <si>
    <t>5-502-010-7000-7400-0000-000</t>
  </si>
  <si>
    <t>5-502-010-7000-7400-7401-000</t>
  </si>
  <si>
    <t>5-502-010-7000-7400-7402-000</t>
  </si>
  <si>
    <t>5-502-010-7000-7500-0000-000</t>
  </si>
  <si>
    <t>5-502-010-7000-7500-7502-000</t>
  </si>
  <si>
    <t>5-502-010-7000-7600-0000-000</t>
  </si>
  <si>
    <t>5-502-010-7000-7600-7601-000</t>
  </si>
  <si>
    <t>5-502-010-7000-7600-7602-000</t>
  </si>
  <si>
    <t>5-502-010-8000-0000-0000-000</t>
  </si>
  <si>
    <t>5-502-010-8000-8100-0000-000</t>
  </si>
  <si>
    <t>5-502-010-8000-8100-8101-000</t>
  </si>
  <si>
    <t>5-502-010-8000-8100-8102-000</t>
  </si>
  <si>
    <t>5-502-010-8000-8100-8103-000</t>
  </si>
  <si>
    <t>5-502-010-9000-0000-0000-000</t>
  </si>
  <si>
    <t>5-502-010-9000-9100-0000-000</t>
  </si>
  <si>
    <t>5-502-010-9000-9100-9101-000</t>
  </si>
  <si>
    <t>5-502-010-9000-9100-9102-000</t>
  </si>
  <si>
    <t>5-502-010-9000-9100-9103-000</t>
  </si>
  <si>
    <t>5-502-010-9000-9200-0000-000</t>
  </si>
  <si>
    <t>5-502-010-9000-9200-9201-000</t>
  </si>
  <si>
    <t>5-502-010-9000-9200-9202-000</t>
  </si>
  <si>
    <t>5-502-010-9000-9200-9203-000</t>
  </si>
  <si>
    <t>5-502-010-9000-9300-0000-000</t>
  </si>
  <si>
    <t>5-502-010-9000-9300-9301-000</t>
  </si>
  <si>
    <t>5-502-010-9000-9400-0000-000</t>
  </si>
  <si>
    <t>5-502-010-9000-9400-9401-000</t>
  </si>
  <si>
    <t>5-502-010-9000-9500-0000-000</t>
  </si>
  <si>
    <t>5-502-010-9000-9500-9502-000</t>
  </si>
  <si>
    <t>5-502-010-9000-9600-0000-000</t>
  </si>
  <si>
    <t>5-502-010-9000-9600-9601-000</t>
  </si>
  <si>
    <t>5-502-010-9000-9900-0000-000</t>
  </si>
  <si>
    <t>5-502-010-9000-9900-9901-000</t>
  </si>
  <si>
    <t>PROYECTO DE INVERSIÓN</t>
  </si>
  <si>
    <t>5-502-011-1000-0000-0000-000</t>
  </si>
  <si>
    <t>5-502-011-1000-1100-0000-000</t>
  </si>
  <si>
    <t>5-502-011-1000-1100-1101-000</t>
  </si>
  <si>
    <t>5-502-011-1000-1100-1102-000</t>
  </si>
  <si>
    <t>5-502-011-1000-1100-1103-000</t>
  </si>
  <si>
    <t>5-502-011-1000-1100-1104-000</t>
  </si>
  <si>
    <t>5-502-011-1000-1100-1105-000</t>
  </si>
  <si>
    <t>5-502-011-1000-1200-0000-000</t>
  </si>
  <si>
    <t>5-502-011-1000-1200-1201-000</t>
  </si>
  <si>
    <t>5-502-011-1000-1200-1202-000</t>
  </si>
  <si>
    <t>5-502-011-1000-1200-1203-000</t>
  </si>
  <si>
    <t>5-502-011-1000-1200-1204-000</t>
  </si>
  <si>
    <t>5-502-011-1000-1200-1205-000</t>
  </si>
  <si>
    <t>5-502-011-1000-1200-1206-000</t>
  </si>
  <si>
    <t>5-502-011-1000-1200-1207-000</t>
  </si>
  <si>
    <t>5-502-011-1000-1300-0000-000</t>
  </si>
  <si>
    <t>5-502-011-1000-1300-1301-000</t>
  </si>
  <si>
    <t>5-502-011-1000-1300-1302-000</t>
  </si>
  <si>
    <t>5-502-011-1000-1300-1303-000</t>
  </si>
  <si>
    <t>5-502-011-1000-1300-1304-000</t>
  </si>
  <si>
    <t>5-502-011-1000-1300-1305-000</t>
  </si>
  <si>
    <t>5-502-011-1000-1300-1306-000</t>
  </si>
  <si>
    <t>5-502-011-1000-1300-1307-000</t>
  </si>
  <si>
    <t>5-502-011-1000-1300-1308-000</t>
  </si>
  <si>
    <t>5-502-011-1000-1300-1309-000</t>
  </si>
  <si>
    <t>5-502-011-1000-1300-1310-000</t>
  </si>
  <si>
    <t>5-502-011-1000-1300-1311-000</t>
  </si>
  <si>
    <t>5-502-011-1000-1300-1312-000</t>
  </si>
  <si>
    <t>5-502-011-1000-1300-1313-000</t>
  </si>
  <si>
    <t>5-502-011-1000-1300-1314-000</t>
  </si>
  <si>
    <t>5-502-011-1000-1300-1315-000</t>
  </si>
  <si>
    <t>5-502-011-1000-1300-1316-000</t>
  </si>
  <si>
    <t>5-502-011-1000-1300-1317-000</t>
  </si>
  <si>
    <t>5-502-011-1000-1300-1319-000</t>
  </si>
  <si>
    <t>5-502-011-1000-1400-0000-000</t>
  </si>
  <si>
    <t>5-502-011-1000-1400-1401-000</t>
  </si>
  <si>
    <t>5-502-011-1000-1400-1402-000</t>
  </si>
  <si>
    <t>5-502-011-1000-1400-1403-000</t>
  </si>
  <si>
    <t>5-502-011-1000-1400-1404-000</t>
  </si>
  <si>
    <t>5-502-011-1000-1400-1405-000</t>
  </si>
  <si>
    <t>5-502-011-1000-1400-1406-000</t>
  </si>
  <si>
    <t>5-502-011-1000-1400-1407-000</t>
  </si>
  <si>
    <t>5-502-011-1000-1400-1408-000</t>
  </si>
  <si>
    <t>5-502-011-1000-1400-1409-000</t>
  </si>
  <si>
    <t>5-502-011-1000-1500-0000-000</t>
  </si>
  <si>
    <t>5-502-011-1000-1500-1502-000</t>
  </si>
  <si>
    <t>5-502-011-1000-1500-1503-000</t>
  </si>
  <si>
    <t>5-502-011-1000-1500-1504-000</t>
  </si>
  <si>
    <t>5-502-011-1000-1500-1505-000</t>
  </si>
  <si>
    <t>5-502-011-1000-1500-1506-000</t>
  </si>
  <si>
    <t>5-502-011-1000-1500-1507-000</t>
  </si>
  <si>
    <t>5-502-011-1000-1500-1508-000</t>
  </si>
  <si>
    <t>5-502-011-1000-1500-1509-000</t>
  </si>
  <si>
    <t>5-502-011-1000-1500-1510-000</t>
  </si>
  <si>
    <t>5-502-011-1000-1500-1511-000</t>
  </si>
  <si>
    <t>5-502-011-1000-1500-1512-000</t>
  </si>
  <si>
    <t>5-502-011-1000-1600-0000-000</t>
  </si>
  <si>
    <t>5-502-011-1000-1600-1601-000</t>
  </si>
  <si>
    <t>5-502-011-1000-1600-1602-000</t>
  </si>
  <si>
    <t>5-502-011-1000-1600-1603-000</t>
  </si>
  <si>
    <t>5-502-011-1000-1700-0000-000</t>
  </si>
  <si>
    <t>5-502-011-1000-1700-1701-000</t>
  </si>
  <si>
    <t>5-502-011-1000-1700-1702-000</t>
  </si>
  <si>
    <t>5-502-011-1000-1700-1703-000</t>
  </si>
  <si>
    <t>5-502-011-1000-1700-1704-000</t>
  </si>
  <si>
    <t>5-502-011-1000-1800-0000-000</t>
  </si>
  <si>
    <t>5-502-011-1000-1800-1801-000</t>
  </si>
  <si>
    <t>5-502-011-1000-1800-1802-000</t>
  </si>
  <si>
    <t>5-502-011-1000-1800-1803-000</t>
  </si>
  <si>
    <t>5-502-011-2000-0000-0000-000</t>
  </si>
  <si>
    <t>5-502-011-2000-2100-0000-000</t>
  </si>
  <si>
    <t>5-502-011-2000-2100-2101-000</t>
  </si>
  <si>
    <t>5-502-011-2000-2100-2102-000</t>
  </si>
  <si>
    <t>5-502-011-2000-2100-2103-000</t>
  </si>
  <si>
    <t>5-502-011-2000-2100-2104-000</t>
  </si>
  <si>
    <t>5-502-011-2000-2100-2105-000</t>
  </si>
  <si>
    <t>5-502-011-2000-2100-2106-000</t>
  </si>
  <si>
    <t>5-502-011-2000-2100-2107-000</t>
  </si>
  <si>
    <t>5-502-011-2000-2100-2108-000</t>
  </si>
  <si>
    <t>5-502-011-2000-2100-2109-000</t>
  </si>
  <si>
    <t>5-502-011-2000-2100-2110-000</t>
  </si>
  <si>
    <t>5-502-011-2000-2100-2111-000</t>
  </si>
  <si>
    <t>5-502-011-2000-2200-0000-000</t>
  </si>
  <si>
    <t>5-502-011-2000-2200-2201-000</t>
  </si>
  <si>
    <t>5-502-011-2000-2200-2202-000</t>
  </si>
  <si>
    <t>5-502-011-2000-2200-2203-000</t>
  </si>
  <si>
    <t>5-502-011-2000-2200-2204-000</t>
  </si>
  <si>
    <t>5-502-011-2000-2200-2205-000</t>
  </si>
  <si>
    <t>5-502-011-2000-2300-0000-000</t>
  </si>
  <si>
    <t>5-502-011-2000-2300-2301-000</t>
  </si>
  <si>
    <t>5-502-011-2000-2300-2302-000</t>
  </si>
  <si>
    <t>5-502-011-2000-2300-2303-000</t>
  </si>
  <si>
    <t>5-502-011-2000-2300-2304-000</t>
  </si>
  <si>
    <t>5-502-011-2000-2300-2305-000</t>
  </si>
  <si>
    <t>5-502-011-2000-2400-0000-000</t>
  </si>
  <si>
    <t>5-502-011-2000-2400-2401-000</t>
  </si>
  <si>
    <t>5-502-011-2000-2400-2402-000</t>
  </si>
  <si>
    <t>5-502-011-2000-2400-2403-000</t>
  </si>
  <si>
    <t>5-502-011-2000-2400-2404-000</t>
  </si>
  <si>
    <t>5-502-011-2000-2400-2405-000</t>
  </si>
  <si>
    <t>5-502-011-2000-2400-2406-000</t>
  </si>
  <si>
    <t>5-502-011-2000-2400-2407-000</t>
  </si>
  <si>
    <t>5-502-011-2000-2400-2408-000</t>
  </si>
  <si>
    <t>5-502-011-2000-2400-2409-000</t>
  </si>
  <si>
    <t>5-502-011-2000-2400-2410-000</t>
  </si>
  <si>
    <t>5-502-011-2000-2500-0000-000</t>
  </si>
  <si>
    <t>5-502-011-2000-2500-2502-000</t>
  </si>
  <si>
    <t>5-502-011-2000-2500-2503-000</t>
  </si>
  <si>
    <t>5-502-011-2000-2500-2504-000</t>
  </si>
  <si>
    <t>5-502-011-2000-2500-2505-000</t>
  </si>
  <si>
    <t>5-502-011-2000-2500-2506-000</t>
  </si>
  <si>
    <t>5-502-011-2000-2500-2507-000</t>
  </si>
  <si>
    <t>5-502-011-2000-2600-0000-000</t>
  </si>
  <si>
    <t>5-502-011-2000-2600-2601-000</t>
  </si>
  <si>
    <t>5-502-011-2000-2600-2602-000</t>
  </si>
  <si>
    <t>5-502-011-2000-2700-0000-000</t>
  </si>
  <si>
    <t>5-502-011-2000-2700-2701-000</t>
  </si>
  <si>
    <t>5-502-011-2000-2700-2702-000</t>
  </si>
  <si>
    <t>5-502-011-2000-2700-2703-000</t>
  </si>
  <si>
    <t>5-502-011-2000-2700-2704-000</t>
  </si>
  <si>
    <t>5-502-011-2000-2800-0000-000</t>
  </si>
  <si>
    <t>5-502-011-2000-2800-2801-000</t>
  </si>
  <si>
    <t>5-502-011-2000-2800-2802-000</t>
  </si>
  <si>
    <t>5-502-011-2000-2900-0000-000</t>
  </si>
  <si>
    <t>5-502-011-2000-2900-2901-000</t>
  </si>
  <si>
    <t>5-502-011-2000-2900-2902-000</t>
  </si>
  <si>
    <t>5-502-011-2000-2900-2903-000</t>
  </si>
  <si>
    <t>5-502-011-2000-2900-2904-000</t>
  </si>
  <si>
    <t>5-502-011-2000-2900-2905-000</t>
  </si>
  <si>
    <t>5-502-011-2000-2900-2906-000</t>
  </si>
  <si>
    <t>5-502-011-2000-2900-2907-000</t>
  </si>
  <si>
    <t>5-502-011-2000-2900-2908-000</t>
  </si>
  <si>
    <t>5-502-011-2000-2900-2909-000</t>
  </si>
  <si>
    <t>5-502-011-3000-3100-0000-000</t>
  </si>
  <si>
    <t>5-502-011-3000-3100-3101-000</t>
  </si>
  <si>
    <t>5-502-011-3000-3100-3102-000</t>
  </si>
  <si>
    <t>5-502-011-3000-3100-3103-000</t>
  </si>
  <si>
    <t>5-502-011-3000-3100-3104-000</t>
  </si>
  <si>
    <t>5-502-011-3000-3100-3105-000</t>
  </si>
  <si>
    <t>5-502-011-3000-3100-3106-000</t>
  </si>
  <si>
    <t>5-502-011-3000-3100-3107-000</t>
  </si>
  <si>
    <t>5-502-011-3000-3100-3108-000</t>
  </si>
  <si>
    <t>5-502-011-3000-3100-3109-000</t>
  </si>
  <si>
    <t>5-502-011-3000-3100-3110-000</t>
  </si>
  <si>
    <t>5-502-011-3000-3100-3111-000</t>
  </si>
  <si>
    <t>5-502-011-3000-3200-0000-000</t>
  </si>
  <si>
    <t>5-502-011-3000-3200-3201-000</t>
  </si>
  <si>
    <t>5-502-011-3000-3200-3202-000</t>
  </si>
  <si>
    <t>5-502-011-3000-3200-3203-000</t>
  </si>
  <si>
    <t>5-502-011-3000-3200-3204-000</t>
  </si>
  <si>
    <t>5-502-011-3000-3200-3205-000</t>
  </si>
  <si>
    <t>5-502-011-3000-3200-3206-000</t>
  </si>
  <si>
    <t>5-502-011-3000-3200-3207-000</t>
  </si>
  <si>
    <t>5-502-011-3000-3200-3208-000</t>
  </si>
  <si>
    <t>5-502-011-3000-3200-3209-000</t>
  </si>
  <si>
    <t>5-502-011-3000-3200-3210-000</t>
  </si>
  <si>
    <t>5-502-011-3000-3300-0000-000</t>
  </si>
  <si>
    <t>5-502-011-3000-3300-3301-000</t>
  </si>
  <si>
    <t>5-502-011-3000-3300-3302-000</t>
  </si>
  <si>
    <t>5-502-011-3000-3300-3303-000</t>
  </si>
  <si>
    <t>5-502-011-3000-3300-3304-000</t>
  </si>
  <si>
    <t>5-502-011-3000-3300-3305-000</t>
  </si>
  <si>
    <t>5-502-011-3000-3300-3306-000</t>
  </si>
  <si>
    <t>5-502-011-3000-3300-3307-000</t>
  </si>
  <si>
    <t>5-502-011-3000-3300-3308-000</t>
  </si>
  <si>
    <t>5-502-011-3000-3300-3309-000</t>
  </si>
  <si>
    <t>5-502-011-3000-3300-3310-000</t>
  </si>
  <si>
    <t>5-502-011-3000-3400-0000-000</t>
  </si>
  <si>
    <t>5-502-011-3000-3500-3502-000</t>
  </si>
  <si>
    <t>5-502-011-3000-3500-3503-000</t>
  </si>
  <si>
    <t>5-502-011-3000-3500-3504-000</t>
  </si>
  <si>
    <t>5-502-011-3000-3500-3506-000</t>
  </si>
  <si>
    <t>5-502-011-3000-3500-3507-000</t>
  </si>
  <si>
    <t>5-502-011-3000-3500-3508-000</t>
  </si>
  <si>
    <t>5-502-011-3000-3500-3509-000</t>
  </si>
  <si>
    <t>5-502-011-3000-3500-3510-000</t>
  </si>
  <si>
    <t>5-502-011-3000-3600-0000-000</t>
  </si>
  <si>
    <t>5-502-011-3000-3600-3601-000</t>
  </si>
  <si>
    <t>5-502-011-3000-3600-3602-000</t>
  </si>
  <si>
    <t>5-502-011-3000-3600-3603-000</t>
  </si>
  <si>
    <t>5-502-011-3000-3600-3604-000</t>
  </si>
  <si>
    <t>5-502-011-3000-3600-3605-000</t>
  </si>
  <si>
    <t>5-502-011-3000-3600-3606-000</t>
  </si>
  <si>
    <t>5-502-011-3000-3600-3607-000</t>
  </si>
  <si>
    <t>5-502-011-3000-3700-0000-000</t>
  </si>
  <si>
    <t>5-502-011-3000-3700-3701-000</t>
  </si>
  <si>
    <t>5-502-011-3000-3700-3702-000</t>
  </si>
  <si>
    <t>5-502-011-3000-3700-3703-000</t>
  </si>
  <si>
    <t>5-502-011-3000-3700-3704-000</t>
  </si>
  <si>
    <t>5-502-011-3000-3700-3705-000</t>
  </si>
  <si>
    <t>5-502-011-3000-3700-3706-000</t>
  </si>
  <si>
    <t>5-502-011-3000-3700-3707-000</t>
  </si>
  <si>
    <t>5-502-011-3000-3700-3708-000</t>
  </si>
  <si>
    <t>5-502-011-3000-3700-3709-000</t>
  </si>
  <si>
    <t>5-502-011-3000-3700-3710-000</t>
  </si>
  <si>
    <t>5-502-011-3000-3700-3711-000</t>
  </si>
  <si>
    <t>5-502-011-3000-3700-3712-000</t>
  </si>
  <si>
    <t>5-502-011-3000-3800-0000-000</t>
  </si>
  <si>
    <t>5-502-011-3000-3800-3801-000</t>
  </si>
  <si>
    <t>5-502-011-3000-3800-3802-000</t>
  </si>
  <si>
    <t>5-502-011-3000-3800-3803-000</t>
  </si>
  <si>
    <t>5-502-011-3000-3800-3804-000</t>
  </si>
  <si>
    <t>5-502-011-3000-3800-3805-000</t>
  </si>
  <si>
    <t>5-502-011-4000-4100-0000-000</t>
  </si>
  <si>
    <t>5-502-011-4000-4100-4101-000</t>
  </si>
  <si>
    <t>5-502-011-4000-4100-4102-000</t>
  </si>
  <si>
    <t>5-502-011-4000-4100-4103-000</t>
  </si>
  <si>
    <t>5-502-011-4000-4100-4104-000</t>
  </si>
  <si>
    <t>5-502-011-4000-4100-4105-000</t>
  </si>
  <si>
    <t>5-502-011-4000-4100-4106-000</t>
  </si>
  <si>
    <t>5-502-011-4000-4100-4107-000</t>
  </si>
  <si>
    <t>5-502-011-4000-4100-4108-000</t>
  </si>
  <si>
    <t>5-502-011-4000-4200-0000-000</t>
  </si>
  <si>
    <t>5-502-011-4000-4200-4201-000</t>
  </si>
  <si>
    <t>5-502-011-4000-4200-4202-000</t>
  </si>
  <si>
    <t>5-502-011-4000-4300-0000-000</t>
  </si>
  <si>
    <t>5-502-011-4000-4300-4301-000</t>
  </si>
  <si>
    <t>5-502-011-4000-4300-4302-000</t>
  </si>
  <si>
    <t>5-502-011-4000-4300-4303-000</t>
  </si>
  <si>
    <t>5-502-011-4000-4300-4304-000</t>
  </si>
  <si>
    <t>5-502-011-4000-4300-4305-000</t>
  </si>
  <si>
    <t>5-502-011-4000-4300-4306-000</t>
  </si>
  <si>
    <t>5-502-011-4000-4300-4307-000</t>
  </si>
  <si>
    <t>5-502-011-4000-4400-4401-000</t>
  </si>
  <si>
    <t>5-502-011-4000-4400-4402-000</t>
  </si>
  <si>
    <t>5-502-011-4000-4400-4404-000</t>
  </si>
  <si>
    <t>5-502-011-4000-4400-4405-000</t>
  </si>
  <si>
    <t>5-502-011-4000-4400-4406-000</t>
  </si>
  <si>
    <t>5-502-011-4000-4400-4407-000</t>
  </si>
  <si>
    <t>5-502-011-4000-4400-4408-000</t>
  </si>
  <si>
    <t>5-502-011-4000-4500-0000-000</t>
  </si>
  <si>
    <t>5-502-011-4000-4500-4502-000</t>
  </si>
  <si>
    <t>5-502-011-4000-4600-0000-000</t>
  </si>
  <si>
    <t>5-502-011-4000-4600-4601-000</t>
  </si>
  <si>
    <t>5-502-011-4000-4600-4602-000</t>
  </si>
  <si>
    <t>5-502-011-5000-0000-0000-000</t>
  </si>
  <si>
    <t>5-502-011-5000-5100-0000-000</t>
  </si>
  <si>
    <t>5-502-011-5000-5100-5101-000</t>
  </si>
  <si>
    <t>5-502-011-5000-5100-5102-000</t>
  </si>
  <si>
    <t>5-502-011-5000-5100-5103-000</t>
  </si>
  <si>
    <t>5-502-011-5000-5100-5104-000</t>
  </si>
  <si>
    <t>5-502-011-5000-5100-5105-000</t>
  </si>
  <si>
    <t>5-502-011-5000-5100-5106-000</t>
  </si>
  <si>
    <t>5-502-011-5000-5100-5107-000</t>
  </si>
  <si>
    <t>5-502-011-5000-5100-5108-000</t>
  </si>
  <si>
    <t>5-502-011-5000-5200-0000-000</t>
  </si>
  <si>
    <t>5-502-011-5000-5200-5201-000</t>
  </si>
  <si>
    <t>5-502-011-5000-5200-5202-000</t>
  </si>
  <si>
    <t>5-502-011-5000-5200-5203-000</t>
  </si>
  <si>
    <t>5-502-011-5000-5200-5204-000</t>
  </si>
  <si>
    <t>5-502-011-5000-5300-0000-000</t>
  </si>
  <si>
    <t>5-502-011-5000-5300-5301-000</t>
  </si>
  <si>
    <t>5-502-011-5000-5300-5302-000</t>
  </si>
  <si>
    <t>5-502-011-5000-5400-0000-000</t>
  </si>
  <si>
    <t>5-502-011-5000-5400-5401-000</t>
  </si>
  <si>
    <t>5-502-011-5000-5400-5402-000</t>
  </si>
  <si>
    <t>5-502-011-5000-5400-5403-000</t>
  </si>
  <si>
    <t>5-502-011-5000-5400-5404-000</t>
  </si>
  <si>
    <t>5-502-011-5000-5400-5405-000</t>
  </si>
  <si>
    <t>5-502-011-5000-5400-5406-000</t>
  </si>
  <si>
    <t>5-502-011-5000-5500-0000-000</t>
  </si>
  <si>
    <t>5-502-011-5000-5500-5502-000</t>
  </si>
  <si>
    <t>5-502-011-5000-5600-0000-000</t>
  </si>
  <si>
    <t>5-502-011-5000-5600-5601-000</t>
  </si>
  <si>
    <t>5-502-011-5000-5600-5602-000</t>
  </si>
  <si>
    <t>5-502-011-5000-5600-5603-000</t>
  </si>
  <si>
    <t>5-502-011-5000-5600-5604-000</t>
  </si>
  <si>
    <t>5-502-011-5000-5600-5605-000</t>
  </si>
  <si>
    <t>5-502-011-5000-5600-5606-000</t>
  </si>
  <si>
    <t>5-502-011-5000-5600-5607-000</t>
  </si>
  <si>
    <t>5-502-011-5000-5600-5608-000</t>
  </si>
  <si>
    <t>5-502-011-5000-5700-0000-000</t>
  </si>
  <si>
    <t>5-502-011-5000-5700-5701-000</t>
  </si>
  <si>
    <t>5-502-011-5000-5700-5702-000</t>
  </si>
  <si>
    <t>5-502-011-5000-5700-5703-000</t>
  </si>
  <si>
    <t>5-502-011-5000-5700-5704-000</t>
  </si>
  <si>
    <t>5-502-011-5000-5700-5705-000</t>
  </si>
  <si>
    <t>5-502-011-5000-5700-5706-000</t>
  </si>
  <si>
    <t>5-502-011-5000-5700-5707-000</t>
  </si>
  <si>
    <t>5-502-011-5000-5700-5708-000</t>
  </si>
  <si>
    <t>5-502-011-5000-5700-5709-000</t>
  </si>
  <si>
    <t>5-502-011-5000-5800-0000-000</t>
  </si>
  <si>
    <t>5-502-011-5000-5800-5801-000</t>
  </si>
  <si>
    <t>5-502-011-5000-5800-5802-000</t>
  </si>
  <si>
    <t>5-502-011-5000-5800-5803-000</t>
  </si>
  <si>
    <t>5-502-011-5000-5800-5804-000</t>
  </si>
  <si>
    <t>5-502-011-5000-5800-5805-000</t>
  </si>
  <si>
    <t>5-502-011-5000-5900-0000-000</t>
  </si>
  <si>
    <t>5-502-011-5000-5900-5901-000</t>
  </si>
  <si>
    <t>5-502-011-5000-5900-5902-000</t>
  </si>
  <si>
    <t>5-502-011-5000-5900-5903-000</t>
  </si>
  <si>
    <t>5-502-011-5000-5900-5904-000</t>
  </si>
  <si>
    <t>5-502-011-5000-5900-5905-000</t>
  </si>
  <si>
    <t>5-502-011-5000-5900-5906-000</t>
  </si>
  <si>
    <t>5-502-011-5000-5900-5907-000</t>
  </si>
  <si>
    <t>5-502-011-5000-5900-5908-000</t>
  </si>
  <si>
    <t>5-502-011-5000-5900-5909-000</t>
  </si>
  <si>
    <t>5-502-011-6000-0000-0000-000</t>
  </si>
  <si>
    <t>5-502-011-6000-6100-0000-000</t>
  </si>
  <si>
    <t>5-502-011-6000-6100-6101-000</t>
  </si>
  <si>
    <t>5-502-011-6000-6100-6102-000</t>
  </si>
  <si>
    <t>5-502-011-6000-6100-6103-000</t>
  </si>
  <si>
    <t>5-502-011-6000-6100-6104-000</t>
  </si>
  <si>
    <t>5-502-011-6000-6100-6105-000</t>
  </si>
  <si>
    <t>5-502-011-6000-6100-6106-000</t>
  </si>
  <si>
    <t>5-502-011-6000-6100-6107-000</t>
  </si>
  <si>
    <t>5-502-011-6000-6100-6108-000</t>
  </si>
  <si>
    <t>5-502-011-6000-6200-0000-000</t>
  </si>
  <si>
    <t>5-502-011-6000-6200-6201-000</t>
  </si>
  <si>
    <t>5-502-011-6000-6200-6202-000</t>
  </si>
  <si>
    <t>5-502-011-6000-6200-6203-000</t>
  </si>
  <si>
    <t>5-502-011-6000-6200-6204-000</t>
  </si>
  <si>
    <t>5-502-011-6000-6200-6205-000</t>
  </si>
  <si>
    <t>5-502-011-6000-6200-6206-000</t>
  </si>
  <si>
    <t>5-502-011-6000-6200-6207-000</t>
  </si>
  <si>
    <t>5-502-011-6000-6200-6208-000</t>
  </si>
  <si>
    <t>5-502-011-6000-6300-0000-000</t>
  </si>
  <si>
    <t>5-502-011-6000-6300-6301-000</t>
  </si>
  <si>
    <t>5-502-011-6000-6300-6302-000</t>
  </si>
  <si>
    <t>5-502-011-6000-6300-6303-000</t>
  </si>
  <si>
    <t>5-502-011-7000-0000-0000-000</t>
  </si>
  <si>
    <t>5-502-011-7000-7100-0000-000</t>
  </si>
  <si>
    <t>5-502-011-7000-7100-7101-000</t>
  </si>
  <si>
    <t>5-502-011-7000-7100-7102-000</t>
  </si>
  <si>
    <t>5-502-011-7000-7200-0000-000</t>
  </si>
  <si>
    <t>5-502-011-7000-7200-7201-000</t>
  </si>
  <si>
    <t>5-502-011-7000-7300-0000-000</t>
  </si>
  <si>
    <t>5-502-011-7000-7300-7301-000</t>
  </si>
  <si>
    <t>5-502-011-7000-7300-7302-000</t>
  </si>
  <si>
    <t>5-502-011-7000-7400-0000-000</t>
  </si>
  <si>
    <t>5-502-011-7000-7400-7401-000</t>
  </si>
  <si>
    <t>5-502-011-7000-7400-7402-000</t>
  </si>
  <si>
    <t>5-502-011-7000-7500-0000-000</t>
  </si>
  <si>
    <t>5-502-011-7000-7500-7502-000</t>
  </si>
  <si>
    <t>5-502-011-7000-7600-0000-000</t>
  </si>
  <si>
    <t>5-502-011-7000-7600-7601-000</t>
  </si>
  <si>
    <t>5-502-011-7000-7600-7602-000</t>
  </si>
  <si>
    <t>5-502-011-8000-0000-0000-000</t>
  </si>
  <si>
    <t>5-502-011-8000-8100-0000-000</t>
  </si>
  <si>
    <t>5-502-011-8000-8100-8101-000</t>
  </si>
  <si>
    <t>5-502-011-8000-8100-8102-000</t>
  </si>
  <si>
    <t>5-502-011-8000-8100-8103-000</t>
  </si>
  <si>
    <t>5-502-011-9000-0000-0000-000</t>
  </si>
  <si>
    <t>5-502-011-9000-9100-0000-000</t>
  </si>
  <si>
    <t>5-502-011-9000-9100-9101-000</t>
  </si>
  <si>
    <t>5-502-011-9000-9100-9102-000</t>
  </si>
  <si>
    <t>5-502-011-9000-9100-9103-000</t>
  </si>
  <si>
    <t>5-502-011-9000-9200-0000-000</t>
  </si>
  <si>
    <t>5-502-011-9000-9200-9201-000</t>
  </si>
  <si>
    <t>5-502-011-9000-9200-9202-000</t>
  </si>
  <si>
    <t>5-502-011-9000-9200-9203-000</t>
  </si>
  <si>
    <t>5-502-011-9000-9300-0000-000</t>
  </si>
  <si>
    <t>5-502-011-9000-9300-9301-000</t>
  </si>
  <si>
    <t>5-502-011-9000-9400-0000-000</t>
  </si>
  <si>
    <t>5-502-011-9000-9400-9401-000</t>
  </si>
  <si>
    <t>5-502-011-9000-9500-0000-000</t>
  </si>
  <si>
    <t>5-502-011-9000-9500-9502-000</t>
  </si>
  <si>
    <t>5-502-011-9000-9600-0000-000</t>
  </si>
  <si>
    <t>5-502-011-9000-9600-9601-000</t>
  </si>
  <si>
    <t>5-502-011-9000-9900-0000-000</t>
  </si>
  <si>
    <t>5-502-011-9000-9900-9901-000</t>
  </si>
  <si>
    <t>REDES INTERGENERACIONALES</t>
  </si>
  <si>
    <t>5-502-012-0000-0000-0000-000</t>
  </si>
  <si>
    <t>5-502-012-1000-0000-0000-000</t>
  </si>
  <si>
    <t>5-502-012-1000-1100-0000-000</t>
  </si>
  <si>
    <t>5-502-012-1000-1100-1101-000</t>
  </si>
  <si>
    <t>5-502-012-1000-1100-1102-000</t>
  </si>
  <si>
    <t>5-502-012-1000-1100-1103-000</t>
  </si>
  <si>
    <t>5-502-012-1000-1100-1104-000</t>
  </si>
  <si>
    <t>5-502-012-1000-1100-1105-000</t>
  </si>
  <si>
    <t>5-502-012-1000-1200-0000-000</t>
  </si>
  <si>
    <t>5-502-012-1000-1200-1201-000</t>
  </si>
  <si>
    <t>5-502-012-1000-1200-1202-000</t>
  </si>
  <si>
    <t>5-502-012-1000-1200-1203-000</t>
  </si>
  <si>
    <t>5-502-012-1000-1200-1204-000</t>
  </si>
  <si>
    <t>5-502-012-1000-1200-1205-000</t>
  </si>
  <si>
    <t>5-502-012-1000-1200-1206-000</t>
  </si>
  <si>
    <t>5-502-012-1000-1200-1207-000</t>
  </si>
  <si>
    <t>5-502-012-1000-1300-0000-000</t>
  </si>
  <si>
    <t>5-502-012-1000-1300-1301-000</t>
  </si>
  <si>
    <t>5-502-012-1000-1300-1302-000</t>
  </si>
  <si>
    <t>5-502-012-1000-1300-1303-000</t>
  </si>
  <si>
    <t>5-502-012-1000-1300-1304-000</t>
  </si>
  <si>
    <t>5-502-012-1000-1300-1305-000</t>
  </si>
  <si>
    <t>5-502-012-1000-1300-1306-000</t>
  </si>
  <si>
    <t>5-502-012-1000-1300-1307-000</t>
  </si>
  <si>
    <t>5-502-012-1000-1300-1308-000</t>
  </si>
  <si>
    <t>5-502-012-1000-1300-1309-000</t>
  </si>
  <si>
    <t>5-502-012-1000-1300-1310-000</t>
  </si>
  <si>
    <t>5-502-012-1000-1300-1311-000</t>
  </si>
  <si>
    <t>5-502-012-1000-1300-1312-000</t>
  </si>
  <si>
    <t>5-502-012-1000-1300-1313-000</t>
  </si>
  <si>
    <t>5-502-012-1000-1300-1314-000</t>
  </si>
  <si>
    <t>5-502-012-1000-1300-1315-000</t>
  </si>
  <si>
    <t>5-502-012-1000-1300-1316-000</t>
  </si>
  <si>
    <t>5-502-012-1000-1300-1317-000</t>
  </si>
  <si>
    <t>5-502-012-1000-1300-1319-000</t>
  </si>
  <si>
    <t>5-502-012-1000-1400-0000-000</t>
  </si>
  <si>
    <t>5-502-012-1000-1400-1401-000</t>
  </si>
  <si>
    <t>5-502-012-1000-1400-1402-000</t>
  </si>
  <si>
    <t>5-502-012-1000-1400-1403-000</t>
  </si>
  <si>
    <t>5-502-012-1000-1400-1404-000</t>
  </si>
  <si>
    <t>5-502-012-1000-1400-1405-000</t>
  </si>
  <si>
    <t>5-502-012-1000-1400-1406-000</t>
  </si>
  <si>
    <t>5-502-012-1000-1400-1407-000</t>
  </si>
  <si>
    <t>5-502-012-1000-1400-1408-000</t>
  </si>
  <si>
    <t>5-502-012-1000-1400-1409-000</t>
  </si>
  <si>
    <t>5-502-012-1000-1500-0000-000</t>
  </si>
  <si>
    <t>5-502-012-1000-1500-1502-000</t>
  </si>
  <si>
    <t>5-502-012-1000-1500-1503-000</t>
  </si>
  <si>
    <t>5-502-012-1000-1500-1504-000</t>
  </si>
  <si>
    <t>5-502-012-1000-1500-1505-000</t>
  </si>
  <si>
    <t>5-502-012-1000-1500-1506-000</t>
  </si>
  <si>
    <t>5-502-012-1000-1500-1507-000</t>
  </si>
  <si>
    <t>5-502-012-1000-1500-1508-000</t>
  </si>
  <si>
    <t>5-502-012-1000-1500-1509-000</t>
  </si>
  <si>
    <t>5-502-012-1000-1500-1510-000</t>
  </si>
  <si>
    <t>5-502-012-1000-1500-1511-000</t>
  </si>
  <si>
    <t>5-502-012-1000-1500-1512-000</t>
  </si>
  <si>
    <t>5-502-012-1000-1600-0000-000</t>
  </si>
  <si>
    <t>5-502-012-1000-1600-1601-000</t>
  </si>
  <si>
    <t>5-502-012-1000-1600-1602-000</t>
  </si>
  <si>
    <t>5-502-012-1000-1600-1603-000</t>
  </si>
  <si>
    <t>5-502-012-1000-1700-0000-000</t>
  </si>
  <si>
    <t>5-502-012-1000-1700-1701-000</t>
  </si>
  <si>
    <t>5-502-012-1000-1700-1702-000</t>
  </si>
  <si>
    <t>5-502-012-1000-1700-1703-000</t>
  </si>
  <si>
    <t>5-502-012-1000-1700-1704-000</t>
  </si>
  <si>
    <t>5-502-012-1000-1800-0000-000</t>
  </si>
  <si>
    <t>5-502-012-1000-1800-1801-000</t>
  </si>
  <si>
    <t>5-502-012-1000-1800-1802-000</t>
  </si>
  <si>
    <t>5-502-012-1000-1800-1803-000</t>
  </si>
  <si>
    <t>5-502-012-2000-0000-0000-000</t>
  </si>
  <si>
    <t>5-502-012-2000-2100-0000-000</t>
  </si>
  <si>
    <t>5-502-012-2000-2100-2101-000</t>
  </si>
  <si>
    <t>5-502-012-2000-2100-2102-000</t>
  </si>
  <si>
    <t>5-502-012-2000-2100-2103-000</t>
  </si>
  <si>
    <t>5-502-012-2000-2100-2104-000</t>
  </si>
  <si>
    <t>5-502-012-2000-2100-2105-000</t>
  </si>
  <si>
    <t>5-502-012-2000-2100-2106-000</t>
  </si>
  <si>
    <t>5-502-012-2000-2100-2107-000</t>
  </si>
  <si>
    <t>5-502-012-2000-2100-2108-000</t>
  </si>
  <si>
    <t>5-502-012-2000-2100-2109-000</t>
  </si>
  <si>
    <t>5-502-012-2000-2100-2110-000</t>
  </si>
  <si>
    <t>5-502-012-2000-2100-2111-000</t>
  </si>
  <si>
    <t>5-502-012-2000-2200-0000-000</t>
  </si>
  <si>
    <t>5-502-012-2000-2200-2201-000</t>
  </si>
  <si>
    <t>5-502-012-2000-2200-2202-000</t>
  </si>
  <si>
    <t>5-502-012-2000-2200-2203-000</t>
  </si>
  <si>
    <t>5-502-012-2000-2200-2204-000</t>
  </si>
  <si>
    <t>5-502-012-2000-2200-2205-000</t>
  </si>
  <si>
    <t>5-502-012-2000-2300-0000-000</t>
  </si>
  <si>
    <t>5-502-012-2000-2300-2301-000</t>
  </si>
  <si>
    <t>5-502-012-2000-2300-2302-000</t>
  </si>
  <si>
    <t>5-502-012-2000-2300-2303-000</t>
  </si>
  <si>
    <t>5-502-012-2000-2300-2304-000</t>
  </si>
  <si>
    <t>5-502-012-2000-2300-2305-000</t>
  </si>
  <si>
    <t>5-502-012-2000-2400-0000-000</t>
  </si>
  <si>
    <t>5-502-012-2000-2400-2401-000</t>
  </si>
  <si>
    <t>5-502-012-2000-2400-2402-000</t>
  </si>
  <si>
    <t>5-502-012-2000-2400-2403-000</t>
  </si>
  <si>
    <t>5-502-012-2000-2400-2404-000</t>
  </si>
  <si>
    <t>5-502-012-2000-2400-2405-000</t>
  </si>
  <si>
    <t>5-502-012-2000-2400-2406-000</t>
  </si>
  <si>
    <t>5-502-012-2000-2400-2407-000</t>
  </si>
  <si>
    <t>5-502-012-2000-2400-2408-000</t>
  </si>
  <si>
    <t>5-502-012-2000-2400-2409-000</t>
  </si>
  <si>
    <t>5-502-012-2000-2400-2410-000</t>
  </si>
  <si>
    <t>5-502-012-2000-2500-0000-000</t>
  </si>
  <si>
    <t>5-502-012-2000-2500-2502-000</t>
  </si>
  <si>
    <t>5-502-012-2000-2500-2503-000</t>
  </si>
  <si>
    <t>5-502-012-2000-2500-2504-000</t>
  </si>
  <si>
    <t>5-502-012-2000-2500-2505-000</t>
  </si>
  <si>
    <t>5-502-012-2000-2500-2506-000</t>
  </si>
  <si>
    <t>5-502-012-2000-2500-2507-000</t>
  </si>
  <si>
    <t>5-502-012-2000-2600-0000-000</t>
  </si>
  <si>
    <t>5-502-012-2000-2600-2601-000</t>
  </si>
  <si>
    <t>5-502-012-2000-2600-2602-000</t>
  </si>
  <si>
    <t>5-502-012-2000-2700-0000-000</t>
  </si>
  <si>
    <t>5-502-012-2000-2700-2701-000</t>
  </si>
  <si>
    <t>5-502-012-2000-2700-2702-000</t>
  </si>
  <si>
    <t>5-502-012-2000-2700-2703-000</t>
  </si>
  <si>
    <t>5-502-012-2000-2700-2704-000</t>
  </si>
  <si>
    <t>5-502-012-2000-2800-0000-000</t>
  </si>
  <si>
    <t>5-502-012-2000-2800-2801-000</t>
  </si>
  <si>
    <t>5-502-012-2000-2800-2802-000</t>
  </si>
  <si>
    <t>5-502-012-2000-2900-0000-000</t>
  </si>
  <si>
    <t>5-502-012-2000-2900-2901-000</t>
  </si>
  <si>
    <t>5-502-012-2000-2900-2902-000</t>
  </si>
  <si>
    <t>5-502-012-2000-2900-2903-000</t>
  </si>
  <si>
    <t>5-502-012-2000-2900-2904-000</t>
  </si>
  <si>
    <t>5-502-012-2000-2900-2905-000</t>
  </si>
  <si>
    <t>5-502-012-2000-2900-2906-000</t>
  </si>
  <si>
    <t>5-502-012-2000-2900-2907-000</t>
  </si>
  <si>
    <t>5-502-012-2000-2900-2908-000</t>
  </si>
  <si>
    <t>5-502-012-2000-2900-2909-000</t>
  </si>
  <si>
    <t>5-502-012-3000-0000-0000-000</t>
  </si>
  <si>
    <t>5-502-012-3000-3100-0000-000</t>
  </si>
  <si>
    <t>5-502-012-3000-3100-3101-000</t>
  </si>
  <si>
    <t>5-502-012-3000-3100-3102-000</t>
  </si>
  <si>
    <t>5-502-012-3000-3100-3103-000</t>
  </si>
  <si>
    <t>5-502-012-3000-3100-3104-000</t>
  </si>
  <si>
    <t>5-502-012-3000-3100-3105-000</t>
  </si>
  <si>
    <t>5-502-012-3000-3100-3106-000</t>
  </si>
  <si>
    <t>5-502-012-3000-3100-3107-000</t>
  </si>
  <si>
    <t>5-502-012-3000-3100-3108-000</t>
  </si>
  <si>
    <t>5-502-012-3000-3100-3109-000</t>
  </si>
  <si>
    <t>5-502-012-3000-3100-3110-000</t>
  </si>
  <si>
    <t>5-502-012-3000-3100-3111-000</t>
  </si>
  <si>
    <t>5-502-012-3000-3200-0000-000</t>
  </si>
  <si>
    <t>5-502-012-3000-3200-3201-000</t>
  </si>
  <si>
    <t>5-502-012-3000-3200-3202-000</t>
  </si>
  <si>
    <t>5-502-012-3000-3200-3203-000</t>
  </si>
  <si>
    <t>5-502-012-3000-3200-3204-000</t>
  </si>
  <si>
    <t>5-502-012-3000-3200-3205-000</t>
  </si>
  <si>
    <t>5-502-012-3000-3200-3206-000</t>
  </si>
  <si>
    <t>5-502-012-3000-3200-3207-000</t>
  </si>
  <si>
    <t>5-502-012-3000-3200-3208-000</t>
  </si>
  <si>
    <t>5-502-012-3000-3200-3209-000</t>
  </si>
  <si>
    <t>5-502-012-3000-3200-3210-000</t>
  </si>
  <si>
    <t>5-502-012-3000-3300-0000-000</t>
  </si>
  <si>
    <t>5-502-012-3000-3300-3301-000</t>
  </si>
  <si>
    <t>5-502-012-3000-3300-3302-000</t>
  </si>
  <si>
    <t>5-502-012-3000-3300-3303-000</t>
  </si>
  <si>
    <t>5-502-012-3000-3300-3304-000</t>
  </si>
  <si>
    <t>5-502-012-3000-3300-3305-000</t>
  </si>
  <si>
    <t>5-502-012-3000-3300-3306-000</t>
  </si>
  <si>
    <t>5-502-012-3000-3300-3307-000</t>
  </si>
  <si>
    <t>5-502-012-3000-3300-3308-000</t>
  </si>
  <si>
    <t>5-502-012-3000-3300-3309-000</t>
  </si>
  <si>
    <t>5-502-012-3000-3300-3310-000</t>
  </si>
  <si>
    <t>5-502-012-3000-3400-0000-000</t>
  </si>
  <si>
    <t>5-502-012-3000-3500-0000-000</t>
  </si>
  <si>
    <t>5-502-012-3000-3500-3502-000</t>
  </si>
  <si>
    <t>5-502-012-3000-3500-3503-000</t>
  </si>
  <si>
    <t>5-502-012-3000-3500-3504-000</t>
  </si>
  <si>
    <t>5-502-012-3000-3500-3505-000</t>
  </si>
  <si>
    <t>5-502-012-3000-3500-3506-000</t>
  </si>
  <si>
    <t>5-502-012-3000-3500-3507-000</t>
  </si>
  <si>
    <t>5-502-012-3000-3500-3508-000</t>
  </si>
  <si>
    <t>5-502-012-3000-3500-3509-000</t>
  </si>
  <si>
    <t>5-502-012-3000-3500-3510-000</t>
  </si>
  <si>
    <t>5-502-012-3000-3600-0000-000</t>
  </si>
  <si>
    <t>5-502-012-3000-3600-3601-000</t>
  </si>
  <si>
    <t>5-502-012-3000-3600-3602-000</t>
  </si>
  <si>
    <t>5-502-012-3000-3600-3603-000</t>
  </si>
  <si>
    <t>5-502-012-3000-3600-3604-000</t>
  </si>
  <si>
    <t>5-502-012-3000-3600-3605-000</t>
  </si>
  <si>
    <t>5-502-012-3000-3600-3606-000</t>
  </si>
  <si>
    <t>5-502-012-3000-3600-3607-000</t>
  </si>
  <si>
    <t>5-502-012-3000-3700-0000-000</t>
  </si>
  <si>
    <t>5-502-012-3000-3700-3701-000</t>
  </si>
  <si>
    <t>5-502-012-3000-3700-3702-000</t>
  </si>
  <si>
    <t>5-502-012-3000-3700-3703-000</t>
  </si>
  <si>
    <t>5-502-012-3000-3700-3704-000</t>
  </si>
  <si>
    <t>5-502-012-3000-3700-3705-000</t>
  </si>
  <si>
    <t>5-502-012-3000-3700-3706-000</t>
  </si>
  <si>
    <t>5-502-012-3000-3700-3707-000</t>
  </si>
  <si>
    <t>5-502-012-3000-3700-3708-000</t>
  </si>
  <si>
    <t>5-502-012-3000-3700-3709-000</t>
  </si>
  <si>
    <t>5-502-012-3000-3700-3710-000</t>
  </si>
  <si>
    <t>5-502-012-3000-3700-3711-000</t>
  </si>
  <si>
    <t>5-502-012-3000-3700-3712-000</t>
  </si>
  <si>
    <t>5-502-012-3000-3800-0000-000</t>
  </si>
  <si>
    <t>5-502-012-3000-3800-3801-000</t>
  </si>
  <si>
    <t>5-502-012-3000-3800-3802-000</t>
  </si>
  <si>
    <t>5-502-012-3000-3800-3803-000</t>
  </si>
  <si>
    <t>5-502-012-3000-3800-3804-000</t>
  </si>
  <si>
    <t>5-502-012-3000-3800-3805-000</t>
  </si>
  <si>
    <t>5-502-012-4000-0000-0000-000</t>
  </si>
  <si>
    <t>5-502-012-4000-4100-0000-000</t>
  </si>
  <si>
    <t>5-502-012-4000-4100-4101-000</t>
  </si>
  <si>
    <t>5-502-012-4000-4100-4102-000</t>
  </si>
  <si>
    <t>5-502-012-4000-4100-4103-000</t>
  </si>
  <si>
    <t>5-502-012-4000-4100-4104-000</t>
  </si>
  <si>
    <t>5-502-012-4000-4100-4105-000</t>
  </si>
  <si>
    <t>5-502-012-4000-4100-4106-000</t>
  </si>
  <si>
    <t>5-502-012-4000-4100-4107-000</t>
  </si>
  <si>
    <t>5-502-012-4000-4100-4108-000</t>
  </si>
  <si>
    <t>5-502-012-4000-4200-0000-000</t>
  </si>
  <si>
    <t>5-502-012-4000-4200-4201-000</t>
  </si>
  <si>
    <t>5-502-012-4000-4200-4202-000</t>
  </si>
  <si>
    <t>5-502-012-4000-4300-0000-000</t>
  </si>
  <si>
    <t>5-502-012-4000-4300-4301-000</t>
  </si>
  <si>
    <t>5-502-012-4000-4300-4302-000</t>
  </si>
  <si>
    <t>5-502-012-4000-4300-4303-000</t>
  </si>
  <si>
    <t>5-502-012-4000-4300-4304-000</t>
  </si>
  <si>
    <t>5-502-012-4000-4300-4305-000</t>
  </si>
  <si>
    <t>5-502-012-4000-4300-4306-000</t>
  </si>
  <si>
    <t>5-502-012-4000-4300-4307-000</t>
  </si>
  <si>
    <t>5-502-012-4000-4400-0000-000</t>
  </si>
  <si>
    <t>5-502-012-4000-4400-4401-000</t>
  </si>
  <si>
    <t>5-502-012-4000-4400-4402-000</t>
  </si>
  <si>
    <t>5-502-012-4000-4400-4403-000</t>
  </si>
  <si>
    <t>5-502-012-4000-4400-4404-000</t>
  </si>
  <si>
    <t>5-502-012-4000-4400-4405-000</t>
  </si>
  <si>
    <t>5-502-012-4000-4400-4406-000</t>
  </si>
  <si>
    <t>5-502-012-4000-4400-4407-000</t>
  </si>
  <si>
    <t>5-502-012-4000-4400-4408-000</t>
  </si>
  <si>
    <t>5-502-012-4000-4500-0000-000</t>
  </si>
  <si>
    <t>5-502-012-4000-4500-4502-000</t>
  </si>
  <si>
    <t>5-502-012-4000-4600-0000-000</t>
  </si>
  <si>
    <t>5-502-012-4000-4600-4601-000</t>
  </si>
  <si>
    <t>5-502-012-4000-4600-4602-000</t>
  </si>
  <si>
    <t>5-502-012-5000-0000-0000-000</t>
  </si>
  <si>
    <t>5-502-012-5000-5100-0000-000</t>
  </si>
  <si>
    <t>5-502-012-5000-5100-5101-000</t>
  </si>
  <si>
    <t>5-502-012-5000-5100-5102-000</t>
  </si>
  <si>
    <t>5-502-012-5000-5100-5103-000</t>
  </si>
  <si>
    <t>5-502-012-5000-5100-5104-000</t>
  </si>
  <si>
    <t>5-502-012-5000-5100-5105-000</t>
  </si>
  <si>
    <t>5-502-012-5000-5100-5106-000</t>
  </si>
  <si>
    <t>5-502-012-5000-5100-5107-000</t>
  </si>
  <si>
    <t>5-502-012-5000-5100-5108-000</t>
  </si>
  <si>
    <t>5-502-012-5000-5200-0000-000</t>
  </si>
  <si>
    <t>5-502-012-5000-5200-5201-000</t>
  </si>
  <si>
    <t>5-502-012-5000-5200-5202-000</t>
  </si>
  <si>
    <t>5-502-012-5000-5200-5203-000</t>
  </si>
  <si>
    <t>5-502-012-5000-5200-5204-000</t>
  </si>
  <si>
    <t>5-502-012-5000-5300-0000-000</t>
  </si>
  <si>
    <t>5-502-012-5000-5300-5301-000</t>
  </si>
  <si>
    <t>5-502-012-5000-5300-5302-000</t>
  </si>
  <si>
    <t>5-502-012-5000-5400-0000-000</t>
  </si>
  <si>
    <t>5-502-012-5000-5400-5401-000</t>
  </si>
  <si>
    <t>5-502-012-5000-5400-5402-000</t>
  </si>
  <si>
    <t>5-502-012-5000-5400-5403-000</t>
  </si>
  <si>
    <t>5-502-012-5000-5400-5404-000</t>
  </si>
  <si>
    <t>5-502-012-5000-5400-5405-000</t>
  </si>
  <si>
    <t>5-502-012-5000-5400-5406-000</t>
  </si>
  <si>
    <t>5-502-012-5000-5500-0000-000</t>
  </si>
  <si>
    <t>5-502-012-5000-5500-5502-000</t>
  </si>
  <si>
    <t>5-502-012-5000-5600-0000-000</t>
  </si>
  <si>
    <t>5-502-012-5000-5600-5601-000</t>
  </si>
  <si>
    <t>5-502-012-5000-5600-5602-000</t>
  </si>
  <si>
    <t>5-502-012-5000-5600-5603-000</t>
  </si>
  <si>
    <t>5-502-012-5000-5600-5604-000</t>
  </si>
  <si>
    <t>5-502-012-5000-5600-5605-000</t>
  </si>
  <si>
    <t>5-502-012-5000-5600-5606-000</t>
  </si>
  <si>
    <t>5-502-012-5000-5600-5607-000</t>
  </si>
  <si>
    <t>5-502-012-5000-5600-5608-000</t>
  </si>
  <si>
    <t>5-502-012-5000-5700-0000-000</t>
  </si>
  <si>
    <t>5-502-012-5000-5700-5701-000</t>
  </si>
  <si>
    <t>5-502-012-5000-5700-5702-000</t>
  </si>
  <si>
    <t>5-502-012-5000-5700-5703-000</t>
  </si>
  <si>
    <t>5-502-012-5000-5700-5704-000</t>
  </si>
  <si>
    <t>5-502-012-5000-5700-5705-000</t>
  </si>
  <si>
    <t>5-502-012-5000-5700-5706-000</t>
  </si>
  <si>
    <t>5-502-012-5000-5700-5707-000</t>
  </si>
  <si>
    <t>5-502-012-5000-5700-5708-000</t>
  </si>
  <si>
    <t>5-502-012-5000-5700-5709-000</t>
  </si>
  <si>
    <t>5-502-012-5000-5800-0000-000</t>
  </si>
  <si>
    <t>5-502-012-5000-5800-5801-000</t>
  </si>
  <si>
    <t>5-502-012-5000-5800-5802-000</t>
  </si>
  <si>
    <t>5-502-012-5000-5800-5803-000</t>
  </si>
  <si>
    <t>5-502-012-5000-5800-5804-000</t>
  </si>
  <si>
    <t>5-502-012-5000-5800-5805-000</t>
  </si>
  <si>
    <t>5-502-012-5000-5900-0000-000</t>
  </si>
  <si>
    <t>5-502-012-5000-5900-5901-000</t>
  </si>
  <si>
    <t>5-502-012-5000-5900-5902-000</t>
  </si>
  <si>
    <t>5-502-012-5000-5900-5903-000</t>
  </si>
  <si>
    <t>5-502-012-5000-5900-5904-000</t>
  </si>
  <si>
    <t>5-502-012-5000-5900-5905-000</t>
  </si>
  <si>
    <t>5-502-012-5000-5900-5906-000</t>
  </si>
  <si>
    <t>5-502-012-5000-5900-5907-000</t>
  </si>
  <si>
    <t>5-502-012-5000-5900-5908-000</t>
  </si>
  <si>
    <t>5-502-012-5000-5900-5909-000</t>
  </si>
  <si>
    <t>5-502-012-6000-0000-0000-000</t>
  </si>
  <si>
    <t>5-502-012-6000-6100-0000-000</t>
  </si>
  <si>
    <t>5-502-012-6000-6100-6101-000</t>
  </si>
  <si>
    <t>5-502-012-6000-6100-6102-000</t>
  </si>
  <si>
    <t>5-502-012-6000-6100-6103-000</t>
  </si>
  <si>
    <t>5-502-012-6000-6100-6104-000</t>
  </si>
  <si>
    <t>5-502-012-6000-6100-6105-000</t>
  </si>
  <si>
    <t>5-502-012-6000-6100-6106-000</t>
  </si>
  <si>
    <t>5-502-012-6000-6100-6107-000</t>
  </si>
  <si>
    <t>5-502-012-6000-6100-6108-000</t>
  </si>
  <si>
    <t>5-502-012-6000-6200-0000-000</t>
  </si>
  <si>
    <t>5-502-012-6000-6200-6201-000</t>
  </si>
  <si>
    <t>5-502-012-6000-6200-6202-000</t>
  </si>
  <si>
    <t>5-502-012-6000-6200-6203-000</t>
  </si>
  <si>
    <t>5-502-012-6000-6200-6204-000</t>
  </si>
  <si>
    <t>5-502-012-6000-6200-6205-000</t>
  </si>
  <si>
    <t>5-502-012-6000-6200-6206-000</t>
  </si>
  <si>
    <t>5-502-012-6000-6200-6207-000</t>
  </si>
  <si>
    <t>5-502-012-6000-6200-6208-000</t>
  </si>
  <si>
    <t>5-502-012-6000-6300-0000-000</t>
  </si>
  <si>
    <t>5-502-012-6000-6300-6301-000</t>
  </si>
  <si>
    <t>5-502-012-6000-6300-6302-000</t>
  </si>
  <si>
    <t>5-502-012-6000-6300-6303-000</t>
  </si>
  <si>
    <t>5-502-012-7000-0000-0000-000</t>
  </si>
  <si>
    <t>5-502-012-7000-7100-0000-000</t>
  </si>
  <si>
    <t>5-502-012-7000-7100-7101-000</t>
  </si>
  <si>
    <t>5-502-012-7000-7100-7102-000</t>
  </si>
  <si>
    <t>5-502-012-7000-7200-0000-000</t>
  </si>
  <si>
    <t>5-502-012-7000-7200-7201-000</t>
  </si>
  <si>
    <t>5-502-012-7000-7300-0000-000</t>
  </si>
  <si>
    <t>5-502-012-7000-7300-7301-000</t>
  </si>
  <si>
    <t>5-502-012-7000-7300-7302-000</t>
  </si>
  <si>
    <t>5-502-012-7000-7400-0000-000</t>
  </si>
  <si>
    <t>5-502-012-7000-7400-7401-000</t>
  </si>
  <si>
    <t>5-502-012-7000-7400-7402-000</t>
  </si>
  <si>
    <t>5-502-012-7000-7500-0000-000</t>
  </si>
  <si>
    <t>5-502-012-7000-7500-7502-000</t>
  </si>
  <si>
    <t>5-502-012-7000-7600-0000-000</t>
  </si>
  <si>
    <t>5-502-012-7000-7600-7601-000</t>
  </si>
  <si>
    <t>5-502-012-7000-7600-7602-000</t>
  </si>
  <si>
    <t>5-502-012-8000-0000-0000-000</t>
  </si>
  <si>
    <t>5-502-012-8000-8100-0000-000</t>
  </si>
  <si>
    <t>5-502-012-8000-8100-8101-000</t>
  </si>
  <si>
    <t>5-502-012-8000-8100-8102-000</t>
  </si>
  <si>
    <t>5-502-012-8000-8100-8103-000</t>
  </si>
  <si>
    <t>5-502-012-9000-0000-0000-000</t>
  </si>
  <si>
    <t>5-502-012-9000-9100-0000-000</t>
  </si>
  <si>
    <t>5-502-012-9000-9100-9101-000</t>
  </si>
  <si>
    <t>5-502-012-9000-9100-9102-000</t>
  </si>
  <si>
    <t>5-502-012-9000-9100-9103-000</t>
  </si>
  <si>
    <t>5-502-012-9000-9200-0000-000</t>
  </si>
  <si>
    <t>5-502-012-9000-9200-9201-000</t>
  </si>
  <si>
    <t>5-502-012-9000-9200-9202-000</t>
  </si>
  <si>
    <t>5-502-012-9000-9200-9203-000</t>
  </si>
  <si>
    <t>5-502-012-9000-9300-0000-000</t>
  </si>
  <si>
    <t>5-502-012-9000-9300-9301-000</t>
  </si>
  <si>
    <t>5-502-012-9000-9400-0000-000</t>
  </si>
  <si>
    <t>5-502-012-9000-9400-9401-000</t>
  </si>
  <si>
    <t>5-502-012-9000-9500-0000-000</t>
  </si>
  <si>
    <t>5-502-012-9000-9500-9502-000</t>
  </si>
  <si>
    <t>5-502-012-9000-9600-0000-000</t>
  </si>
  <si>
    <t>5-502-012-9000-9600-9601-000</t>
  </si>
  <si>
    <t>5-502-012-9000-9900-0000-000</t>
  </si>
  <si>
    <t>5-502-012-9000-9900-9901-000</t>
  </si>
  <si>
    <t>5-501-001-3000-3400-3401-000</t>
  </si>
  <si>
    <t>5-501-001-3000-3400-3402-000</t>
  </si>
  <si>
    <t>5-501-001-3000-3400-3403-000</t>
  </si>
  <si>
    <t>5-501-001-3000-3400-3404-000</t>
  </si>
  <si>
    <t>5-501-001-3000-3400-3405-000</t>
  </si>
  <si>
    <t>5-501-001-3000-3400-3406-000</t>
  </si>
  <si>
    <t>5-501-001-3000-3400-3407-000</t>
  </si>
  <si>
    <t>5-501-001-3000-3400-3408-000</t>
  </si>
  <si>
    <t>5-501-001-3000-3400-3409-000</t>
  </si>
  <si>
    <t>5-501-001-3000-3400-3410-000</t>
  </si>
  <si>
    <t>5-501-001-3000-3400-3411-000</t>
  </si>
  <si>
    <t>5-501-001-3000-3400-3412-000</t>
  </si>
  <si>
    <t>5-501-001-3000-3400-3413-000</t>
  </si>
  <si>
    <t>5-501-002-3000-3400-3401-000</t>
  </si>
  <si>
    <t>5-501-002-3000-3400-3402-000</t>
  </si>
  <si>
    <t>5-501-002-3000-3400-3403-000</t>
  </si>
  <si>
    <t>5-501-002-3000-3400-3404-000</t>
  </si>
  <si>
    <t>5-501-002-3000-3400-3405-000</t>
  </si>
  <si>
    <t>5-501-002-3000-3400-3406-000</t>
  </si>
  <si>
    <t>5-501-002-3000-3400-3407-000</t>
  </si>
  <si>
    <t>5-501-002-3000-3400-3408-000</t>
  </si>
  <si>
    <t>5-501-002-3000-3400-3409-000</t>
  </si>
  <si>
    <t>5-501-002-3000-3400-3410-000</t>
  </si>
  <si>
    <t>5-501-002-3000-3400-3413-000</t>
  </si>
  <si>
    <t>5-502-001-3000-3400-3401-000</t>
  </si>
  <si>
    <t>5-502-001-3000-3400-3402-000</t>
  </si>
  <si>
    <t>5-502-001-3000-3400-3403-000</t>
  </si>
  <si>
    <t>5-502-001-3000-3400-3404-000</t>
  </si>
  <si>
    <t>5-502-001-3000-3400-3405-000</t>
  </si>
  <si>
    <t>5-502-001-3000-3400-3406-000</t>
  </si>
  <si>
    <t>5-502-001-3000-3400-3407-000</t>
  </si>
  <si>
    <t>5-502-001-3000-3400-3408-000</t>
  </si>
  <si>
    <t>5-502-001-3000-3400-3409-000</t>
  </si>
  <si>
    <t>5-502-001-3000-3400-3410-000</t>
  </si>
  <si>
    <t>5-502-001-3000-3400-3411-000</t>
  </si>
  <si>
    <t>5-502-001-3000-3400-3412-000</t>
  </si>
  <si>
    <t>5-502-001-3000-3400-3413-000</t>
  </si>
  <si>
    <t>5-502-002-3000-3400-3401-000</t>
  </si>
  <si>
    <t>5-502-002-3000-3400-3402-000</t>
  </si>
  <si>
    <t>5-502-002-3000-3400-3403-000</t>
  </si>
  <si>
    <t>5-502-002-3000-3400-3404-000</t>
  </si>
  <si>
    <t>5-502-002-3000-3400-3405-000</t>
  </si>
  <si>
    <t>5-502-002-3000-3400-3406-000</t>
  </si>
  <si>
    <t>5-502-002-3000-3400-3407-000</t>
  </si>
  <si>
    <t>5-502-002-3000-3400-3408-000</t>
  </si>
  <si>
    <t>5-502-002-3000-3400-3409-000</t>
  </si>
  <si>
    <t>5-502-002-3000-3400-3410-000</t>
  </si>
  <si>
    <t>5-502-002-3000-3400-3411-000</t>
  </si>
  <si>
    <t>5-502-002-3000-3400-3412-000</t>
  </si>
  <si>
    <t>5-502-002-3000-3400-3413-000</t>
  </si>
  <si>
    <t>5-502-003-3000-3400-3401-000</t>
  </si>
  <si>
    <t>5-502-003-3000-3400-3402-000</t>
  </si>
  <si>
    <t>5-502-003-3000-3400-3403-000</t>
  </si>
  <si>
    <t>5-502-003-3000-3400-3404-000</t>
  </si>
  <si>
    <t>5-502-003-3000-3400-3405-000</t>
  </si>
  <si>
    <t>5-502-003-3000-3400-3406-000</t>
  </si>
  <si>
    <t>5-502-003-3000-3400-3407-000</t>
  </si>
  <si>
    <t>5-502-003-3000-3400-3408-000</t>
  </si>
  <si>
    <t>5-502-003-3000-3400-3409-000</t>
  </si>
  <si>
    <t>5-502-003-3000-3400-3410-000</t>
  </si>
  <si>
    <t>5-502-003-3000-3400-3411-000</t>
  </si>
  <si>
    <t>5-502-003-3000-3400-3412-000</t>
  </si>
  <si>
    <t>5-502-003-3000-3400-3413-000</t>
  </si>
  <si>
    <t>5-502-004-3000-3400-3401-000</t>
  </si>
  <si>
    <t>5-502-004-3000-3400-3402-000</t>
  </si>
  <si>
    <t>5-502-004-3000-3400-3403-000</t>
  </si>
  <si>
    <t>5-502-004-3000-3400-3404-000</t>
  </si>
  <si>
    <t>5-502-004-3000-3400-3405-000</t>
  </si>
  <si>
    <t>5-502-004-3000-3400-3406-000</t>
  </si>
  <si>
    <t>5-502-004-3000-3400-3407-000</t>
  </si>
  <si>
    <t>5-502-004-3000-3400-3408-000</t>
  </si>
  <si>
    <t>5-502-004-3000-3400-3409-000</t>
  </si>
  <si>
    <t>5-502-004-3000-3400-3410-000</t>
  </si>
  <si>
    <t>5-502-004-3000-3400-3411-000</t>
  </si>
  <si>
    <t>5-502-004-3000-3400-3412-000</t>
  </si>
  <si>
    <t>5-502-004-3000-3400-3413-000</t>
  </si>
  <si>
    <t>5-502-005-3000-3400-3401-000</t>
  </si>
  <si>
    <t>5-502-005-3000-3400-3402-000</t>
  </si>
  <si>
    <t>5-502-005-3000-3400-3403-000</t>
  </si>
  <si>
    <t>5-502-005-3000-3400-3404-000</t>
  </si>
  <si>
    <t>5-502-005-3000-3400-3405-000</t>
  </si>
  <si>
    <t>5-502-005-3000-3400-3406-000</t>
  </si>
  <si>
    <t>5-502-005-3000-3400-3407-000</t>
  </si>
  <si>
    <t>5-502-005-3000-3400-3408-000</t>
  </si>
  <si>
    <t>5-502-005-3000-3400-3409-000</t>
  </si>
  <si>
    <t>5-502-005-3000-3400-3410-000</t>
  </si>
  <si>
    <t>5-502-005-3000-3400-3411-000</t>
  </si>
  <si>
    <t>5-502-005-3000-3400-3412-000</t>
  </si>
  <si>
    <t>5-502-005-3000-3400-3413-000</t>
  </si>
  <si>
    <t>5-502-006-3000-3400-3401-000</t>
  </si>
  <si>
    <t>5-502-006-3000-3400-3402-000</t>
  </si>
  <si>
    <t>5-502-006-3000-3400-3403-000</t>
  </si>
  <si>
    <t>5-502-006-3000-3400-3404-000</t>
  </si>
  <si>
    <t>5-502-006-3000-3400-3405-000</t>
  </si>
  <si>
    <t>5-502-006-3000-3400-3406-000</t>
  </si>
  <si>
    <t>5-502-006-3000-3400-3407-000</t>
  </si>
  <si>
    <t>5-502-006-3000-3400-3408-000</t>
  </si>
  <si>
    <t>5-502-006-3000-3400-3409-000</t>
  </si>
  <si>
    <t>5-502-006-3000-3400-3410-000</t>
  </si>
  <si>
    <t>5-502-006-3000-3400-3411-000</t>
  </si>
  <si>
    <t>5-502-006-3000-3400-3412-000</t>
  </si>
  <si>
    <t>5-502-006-3000-3400-3413-000</t>
  </si>
  <si>
    <t>5-502-007-3000-3400-3401-000</t>
  </si>
  <si>
    <t>5-502-007-3000-3400-3402-000</t>
  </si>
  <si>
    <t>5-502-007-3000-3400-3403-000</t>
  </si>
  <si>
    <t>5-502-007-3000-3400-3404-000</t>
  </si>
  <si>
    <t>5-502-007-3000-3400-3405-000</t>
  </si>
  <si>
    <t>5-502-007-3000-3400-3406-000</t>
  </si>
  <si>
    <t>5-502-007-3000-3400-3407-000</t>
  </si>
  <si>
    <t>5-502-007-3000-3400-3408-000</t>
  </si>
  <si>
    <t>5-502-007-3000-3400-3409-000</t>
  </si>
  <si>
    <t>5-502-007-3000-3400-3410-000</t>
  </si>
  <si>
    <t>5-502-007-3000-3400-3411-000</t>
  </si>
  <si>
    <t>5-502-007-3000-3400-3412-000</t>
  </si>
  <si>
    <t>5-502-007-3000-3400-3413-000</t>
  </si>
  <si>
    <t>5-502-008-3000-3400-3401-000</t>
  </si>
  <si>
    <t>5-502-008-3000-3400-3402-000</t>
  </si>
  <si>
    <t>5-502-008-3000-3400-3403-000</t>
  </si>
  <si>
    <t>5-502-008-3000-3400-3404-000</t>
  </si>
  <si>
    <t>5-502-008-3000-3400-3405-000</t>
  </si>
  <si>
    <t>5-502-008-3000-3400-3406-000</t>
  </si>
  <si>
    <t>5-502-008-3000-3400-3407-000</t>
  </si>
  <si>
    <t>5-502-008-3000-3400-3408-000</t>
  </si>
  <si>
    <t>5-502-008-3000-3400-3409-000</t>
  </si>
  <si>
    <t>5-502-008-3000-3400-3410-000</t>
  </si>
  <si>
    <t>5-502-008-3000-3400-3411-000</t>
  </si>
  <si>
    <t>5-502-008-3000-3400-3412-000</t>
  </si>
  <si>
    <t>5-502-008-3000-3400-3413-000</t>
  </si>
  <si>
    <t>5-502-009-3000-3400-3401-000</t>
  </si>
  <si>
    <t>5-502-009-3000-3400-3402-000</t>
  </si>
  <si>
    <t>5-502-009-3000-3400-3403-000</t>
  </si>
  <si>
    <t>5-502-009-3000-3400-3404-000</t>
  </si>
  <si>
    <t>5-502-009-3000-3400-3405-000</t>
  </si>
  <si>
    <t>5-502-009-3000-3400-3406-000</t>
  </si>
  <si>
    <t>5-502-009-3000-3400-3407-000</t>
  </si>
  <si>
    <t>5-502-009-3000-3400-3408-000</t>
  </si>
  <si>
    <t>5-502-009-3000-3400-3409-000</t>
  </si>
  <si>
    <t>5-502-009-3000-3400-3410-000</t>
  </si>
  <si>
    <t>5-502-009-3000-3400-3411-000</t>
  </si>
  <si>
    <t>5-502-009-3000-3400-3412-000</t>
  </si>
  <si>
    <t>5-502-009-3000-3400-3413-000</t>
  </si>
  <si>
    <t>5-502-010-3000-3400-3401-000</t>
  </si>
  <si>
    <t>5-502-010-3000-3400-3402-000</t>
  </si>
  <si>
    <t>5-502-010-3000-3400-3403-000</t>
  </si>
  <si>
    <t>5-502-010-3000-3400-3404-000</t>
  </si>
  <si>
    <t>5-502-010-3000-3400-3405-000</t>
  </si>
  <si>
    <t>5-502-010-3000-3400-3406-000</t>
  </si>
  <si>
    <t>5-502-010-3000-3400-3407-000</t>
  </si>
  <si>
    <t>5-502-010-3000-3400-3408-000</t>
  </si>
  <si>
    <t>5-502-010-3000-3400-3409-000</t>
  </si>
  <si>
    <t>5-502-010-3000-3400-3410-000</t>
  </si>
  <si>
    <t>5-502-010-3000-3400-3411-000</t>
  </si>
  <si>
    <t>5-502-010-3000-3400-3412-000</t>
  </si>
  <si>
    <t>5-502-010-3000-3400-3413-000</t>
  </si>
  <si>
    <t>5-502-011-3000-3400-3401-000</t>
  </si>
  <si>
    <t>5-502-011-3000-3400-3402-000</t>
  </si>
  <si>
    <t>5-502-011-3000-3400-3403-000</t>
  </si>
  <si>
    <t>5-502-011-3000-3400-3404-000</t>
  </si>
  <si>
    <t>5-502-011-3000-3400-3405-000</t>
  </si>
  <si>
    <t>5-502-011-3000-3400-3406-000</t>
  </si>
  <si>
    <t>5-502-011-3000-3400-3407-000</t>
  </si>
  <si>
    <t>5-502-011-3000-3400-3408-000</t>
  </si>
  <si>
    <t>5-502-011-3000-3400-3409-000</t>
  </si>
  <si>
    <t>5-502-011-3000-3400-3410-000</t>
  </si>
  <si>
    <t>5-502-011-3000-3400-3411-000</t>
  </si>
  <si>
    <t>5-502-011-3000-3400-3412-000</t>
  </si>
  <si>
    <t>5-502-011-3000-3400-3413-000</t>
  </si>
  <si>
    <t>5-502-012-3000-3400-3401-000</t>
  </si>
  <si>
    <t>5-502-012-3000-3400-3402-000</t>
  </si>
  <si>
    <t>5-502-012-3000-3400-3403-000</t>
  </si>
  <si>
    <t>5-502-012-3000-3400-3404-000</t>
  </si>
  <si>
    <t>5-502-012-3000-3400-3405-000</t>
  </si>
  <si>
    <t>5-502-012-3000-3400-3406-000</t>
  </si>
  <si>
    <t>5-502-012-3000-3400-3407-000</t>
  </si>
  <si>
    <t>5-502-012-3000-3400-3408-000</t>
  </si>
  <si>
    <t>5-502-012-3000-3400-3409-000</t>
  </si>
  <si>
    <t>5-502-012-3000-3400-3410-000</t>
  </si>
  <si>
    <t>5-502-012-3000-3400-3411-000</t>
  </si>
  <si>
    <t>5-502-012-3000-3400-3412-000</t>
  </si>
  <si>
    <t>5-502-012-3000-3400-3413-000</t>
  </si>
  <si>
    <t>COMERCIALIZACIÓN</t>
  </si>
  <si>
    <t>SERVICIOS</t>
  </si>
  <si>
    <t>5-501-001-3000-3900-0000-000</t>
  </si>
  <si>
    <t>5-501-001-3000-3900-3901-000</t>
  </si>
  <si>
    <t>5-501-001-3000-3900-3904-000</t>
  </si>
  <si>
    <t>5-501-001-3000-3900-3905-000</t>
  </si>
  <si>
    <t>5-501-001-3000-3900-3902-000</t>
  </si>
  <si>
    <t>5-501-001-3000-3900-3903-000</t>
  </si>
  <si>
    <t>5-501-002-3000-3900-3902-000</t>
  </si>
  <si>
    <t>5-501-002-3000-3900-3903-000</t>
  </si>
  <si>
    <t>5-501-002-3000-3900-3904-000</t>
  </si>
  <si>
    <t>5-501-002-3000-3900-3905-000</t>
  </si>
  <si>
    <t>5-502-001-3000-3900-3902-000</t>
  </si>
  <si>
    <t>5-502-001-3000-3900-3903-000</t>
  </si>
  <si>
    <t>5-502-001-3000-3900-3904-000</t>
  </si>
  <si>
    <t>5-502-001-3000-3900-3905-000</t>
  </si>
  <si>
    <t>5-502-002-3000-3900-3902-000</t>
  </si>
  <si>
    <t>5-502-002-3000-3900-3903-000</t>
  </si>
  <si>
    <t>5-502-002-3000-3900-3904-000</t>
  </si>
  <si>
    <t>5-502-002-3000-3900-3905-000</t>
  </si>
  <si>
    <t>5-502-003-3000-3900-3902-000</t>
  </si>
  <si>
    <t>5-502-003-3000-3900-3903-000</t>
  </si>
  <si>
    <t>5-502-003-3000-3900-3904-000</t>
  </si>
  <si>
    <t>5-502-003-3000-3900-3905-000</t>
  </si>
  <si>
    <t>5-502-004-3000-3900-3902-000</t>
  </si>
  <si>
    <t>5-502-004-3000-3900-3903-000</t>
  </si>
  <si>
    <t>5-502-004-3000-3900-3904-000</t>
  </si>
  <si>
    <t>5-502-004-3000-3900-3905-000</t>
  </si>
  <si>
    <t>5-502-005-3000-3900-3902-000</t>
  </si>
  <si>
    <t>5-502-005-3000-3900-3903-000</t>
  </si>
  <si>
    <t>5-502-005-3000-3900-3904-000</t>
  </si>
  <si>
    <t>5-502-005-3000-3900-3905-000</t>
  </si>
  <si>
    <t>5-502-006-3000-3900-0000-000</t>
  </si>
  <si>
    <t>5-502-006-3000-3900-3901-000</t>
  </si>
  <si>
    <t>5-502-006-3000-3900-3902-000</t>
  </si>
  <si>
    <t>5-502-006-3000-3900-3903-000</t>
  </si>
  <si>
    <t>5-502-006-3000-3900-3904-000</t>
  </si>
  <si>
    <t>5-502-006-3000-3900-3905-000</t>
  </si>
  <si>
    <t>5-502-007-3000-3900-3902-000</t>
  </si>
  <si>
    <t>5-502-007-3000-3900-3903-000</t>
  </si>
  <si>
    <t>5-502-007-3000-3900-3904-000</t>
  </si>
  <si>
    <t>5-502-007-3000-3900-3905-000</t>
  </si>
  <si>
    <t>5-502-008-3000-3900-3902-000</t>
  </si>
  <si>
    <t>5-502-008-3000-3900-3903-000</t>
  </si>
  <si>
    <t>5-502-008-3000-3900-3904-000</t>
  </si>
  <si>
    <t>5-502-008-3000-3900-3905-000</t>
  </si>
  <si>
    <t>5-502-009-3000-3900-3902-000</t>
  </si>
  <si>
    <t>5-502-009-3000-3900-3903-000</t>
  </si>
  <si>
    <t>5-502-009-3000-3900-3904-000</t>
  </si>
  <si>
    <t>5-502-009-3000-3900-3905-000</t>
  </si>
  <si>
    <t>5-502-010-3000-3900-0000-000</t>
  </si>
  <si>
    <t>5-502-010-3000-3900-3901-000</t>
  </si>
  <si>
    <t>5-502-010-3000-3900-3902-000</t>
  </si>
  <si>
    <t>5-502-010-3000-3900-3903-000</t>
  </si>
  <si>
    <t>5-502-010-3000-3900-3904-000</t>
  </si>
  <si>
    <t>5-502-010-3000-3900-3905-000</t>
  </si>
  <si>
    <t>5-502-011-3000-3900-0000-000</t>
  </si>
  <si>
    <t>5-502-011-3000-3900-3901-000</t>
  </si>
  <si>
    <t>5-502-011-3000-3900-3902-000</t>
  </si>
  <si>
    <t>5-502-011-3000-3900-3903-000</t>
  </si>
  <si>
    <t>5-502-011-3000-3900-3904-000</t>
  </si>
  <si>
    <t>5-502-011-3000-3900-3905-000</t>
  </si>
  <si>
    <t>5-502-012-3000-3900-0000-000</t>
  </si>
  <si>
    <t>5-502-012-3000-3900-3901-000</t>
  </si>
  <si>
    <t>5-502-012-3000-3900-3902-000</t>
  </si>
  <si>
    <t>5-502-012-3000-3900-3903-000</t>
  </si>
  <si>
    <t>5-502-012-3000-3900-3904-000</t>
  </si>
  <si>
    <t>5-502-012-3000-3900-3905-000</t>
  </si>
  <si>
    <t>ANÁLOGOS</t>
  </si>
  <si>
    <t>Devolución de Ingresos Percibidos Indebidamente</t>
  </si>
  <si>
    <t>PARTICIPACIÓN EN PROGRAMAS VARIOS</t>
  </si>
  <si>
    <t>Participación en Programas Varios</t>
  </si>
  <si>
    <t>ELABORÓ:</t>
  </si>
  <si>
    <t>REVISÓ:</t>
  </si>
  <si>
    <t>AUTORIZÓ:</t>
  </si>
  <si>
    <t>________________________________</t>
  </si>
  <si>
    <t>_____________________________________</t>
  </si>
  <si>
    <t xml:space="preserve">   ____________________________________</t>
  </si>
  <si>
    <t>TITULAR DE LA DIRECCIÓN</t>
  </si>
  <si>
    <t>SECRETARIO DE H. AYUNTAMIENTO</t>
  </si>
  <si>
    <t xml:space="preserve">   PRESIDENTE MUNICIPAL</t>
  </si>
  <si>
    <t>FECHA DE ELABORACIÓN</t>
  </si>
  <si>
    <t>DÍA:             MES:              AÑO:</t>
  </si>
  <si>
    <t>MUNICIPIO DE PURISIMA DEL RINCON</t>
  </si>
  <si>
    <t>DIRECCION:</t>
  </si>
  <si>
    <t>DESARROLLO INTEGRAL DE LA FAMILIA</t>
  </si>
  <si>
    <t>CUENTA CONTABLE</t>
  </si>
  <si>
    <t>IMPORTE ANUAL</t>
  </si>
  <si>
    <t>PRESIDENCIA MUNICIPAL DE PURÍSIMA DEL RINCÓN, GTO.</t>
  </si>
  <si>
    <t>4-401-000-0000-0000-0000-000</t>
  </si>
  <si>
    <t xml:space="preserve"> IMPUESTOS</t>
  </si>
  <si>
    <t>DERECHOS</t>
  </si>
  <si>
    <t>POR SERVICIOS DE ASISTENCIA Y SALUD PÚBLICA</t>
  </si>
  <si>
    <t>SERVICIOS DE ASISTENCIA SOCIAL</t>
  </si>
  <si>
    <t>SERVICIOS DE ASISTENCIA MÉDICA Y DE REHABILITACIÓN</t>
  </si>
  <si>
    <t>Consulta medica en la Unidad d</t>
  </si>
  <si>
    <t>Atención psicológica</t>
  </si>
  <si>
    <t>Terapia f¡sica</t>
  </si>
  <si>
    <t>Terapia de lenguaje</t>
  </si>
  <si>
    <t>4-403-000-0000-0000-0000-000</t>
  </si>
  <si>
    <t>CONTRIBUCIONES ESPECIALES</t>
  </si>
  <si>
    <t>4-404-000-0000-0000-0000-000</t>
  </si>
  <si>
    <t>PRODUCTOS</t>
  </si>
  <si>
    <t>4-404-001-0000-0000-0000-000</t>
  </si>
  <si>
    <t>USO, ARRENDAMIENTO Y EXPLOTACIÓN DE BIENES MUEBLES E INMUEBLES</t>
  </si>
  <si>
    <t>4-404-001-0001-0000-0000-000</t>
  </si>
  <si>
    <t>Baños Públicos</t>
  </si>
  <si>
    <t>4-404-002-0000-0000-0000-000</t>
  </si>
  <si>
    <t>PRODUCTOS FINANCIEROS</t>
  </si>
  <si>
    <t>4-404-002-0001-0000-0000-000</t>
  </si>
  <si>
    <t>Cuenta Bancaria no. 842</t>
  </si>
  <si>
    <t>4-404-003-0000-0000-0000-000</t>
  </si>
  <si>
    <t>OTROS PRODUCTOS</t>
  </si>
  <si>
    <t>4-404-003-0001-0000-0000-000</t>
  </si>
  <si>
    <t>4-404-004-0000-0000-0000-000</t>
  </si>
  <si>
    <t>VENTAS DE BIENES MUEBLES E INMUEBLES</t>
  </si>
  <si>
    <t>4-404-004-0001-0000-0000-000</t>
  </si>
  <si>
    <t>APROVECHAMIENTOS</t>
  </si>
  <si>
    <t>SUBSIDIOS MUNICIPALES  Y ESTATALES</t>
  </si>
  <si>
    <t>SUBSIDIOS MUNICIPALES</t>
  </si>
  <si>
    <t>Subsidios otorgados por el Municipio</t>
  </si>
  <si>
    <t>SUBSIDIOS ESTATALES</t>
  </si>
  <si>
    <t>Subsidios otorgados por SDIF Estatal</t>
  </si>
  <si>
    <t>Programa CEMAIV y Procuraduría</t>
  </si>
  <si>
    <t>Programa Adultos Mayores</t>
  </si>
  <si>
    <t>Programa Redes Gerontológicas</t>
  </si>
  <si>
    <t>Programa Centros de Orientación Familiar</t>
  </si>
  <si>
    <t>Programa Centros Comunitarios</t>
  </si>
  <si>
    <t>Programa Desayunos Escolares</t>
  </si>
  <si>
    <t>Programa Despensas</t>
  </si>
  <si>
    <t>Programa PREVERP</t>
  </si>
  <si>
    <t>4-405-002-0000-0000-0000-000</t>
  </si>
  <si>
    <t xml:space="preserve">REINTEGROS </t>
  </si>
  <si>
    <t>4-405-002-0001-0000-0000-000</t>
  </si>
  <si>
    <t xml:space="preserve">Reintegros </t>
  </si>
  <si>
    <t xml:space="preserve">DONATIVOS </t>
  </si>
  <si>
    <t>4-405-003-0001-0000-0000-000</t>
  </si>
  <si>
    <t>Donativos varios</t>
  </si>
  <si>
    <t>Remanente del Ejercicio Anterior</t>
  </si>
  <si>
    <t>Remanente del Ejercicio Anterior Programa CENAVI</t>
  </si>
  <si>
    <t>Remanente del Ejercicio Anterior Programa Adultos Mayores</t>
  </si>
  <si>
    <t>Remanente del Ejercicio Anterior Programa Despensas</t>
  </si>
  <si>
    <t>DÍA:          MES:           AÑO:</t>
  </si>
  <si>
    <t>Venta de Vehiculo</t>
  </si>
  <si>
    <t>Audiometria</t>
  </si>
  <si>
    <t>C. TOMAS TORRES MONTAÑEZ</t>
  </si>
  <si>
    <t>PROF. JOSE ASUNCION TORRES DIAZ</t>
  </si>
  <si>
    <t>PI APROBADO</t>
  </si>
  <si>
    <t>8-1-1-0-0-1001-405-000-6109-0002-01-01</t>
  </si>
  <si>
    <t>8-1-1-0-0-1001-405-000-6109-0002-01-02</t>
  </si>
  <si>
    <t>8-1-1-0-0-1001-405-000-6109-0002-01-03</t>
  </si>
  <si>
    <t>8-1-1-0-0-1001-405-000-6109-0002-01-00</t>
  </si>
  <si>
    <t>8-1-1-0-0-1001-405-000-6109-0002-00-00</t>
  </si>
  <si>
    <t>8-1-1-0-0-1001-405-000-0000-0000-00-00</t>
  </si>
  <si>
    <t>8-1-1-0-0-1001-405-000-6109-0000-00-00</t>
  </si>
  <si>
    <t>8-1-1-0-0-1001-405-000-6109-0001-00-00</t>
  </si>
  <si>
    <t>8-1-1-0-0-1001-000-000-0000-0000-00-00</t>
  </si>
  <si>
    <t>8-1-1-0-0-1001-402-000-0000-0000-00-00</t>
  </si>
  <si>
    <t>8-1-1-0-0-1001-402-000-4301-0000-00-00</t>
  </si>
  <si>
    <t>8-1-1-0-0-1001-402-000-4301-0001-00-00</t>
  </si>
  <si>
    <t>8-1-1-0-0-1001-402-000-4301-0001-02-00</t>
  </si>
  <si>
    <t>8-1-1-0-0-1001-402-000-4301-0002-00-00</t>
  </si>
  <si>
    <t>8-1-1-0-0-1001-402-000-4301-0002-01-00</t>
  </si>
  <si>
    <t>8-1-1-0-0-1001-402-000-4301-0002-02-00</t>
  </si>
  <si>
    <t>8-1-1-0-0-1001-402-000-4301-0002-03-00</t>
  </si>
  <si>
    <t>8-1-1-0-0-1001-402-000-4301-0002-04-00</t>
  </si>
  <si>
    <t>8-1-1-0-0-1001-402-000-4301-0002-05-00</t>
  </si>
  <si>
    <t>X</t>
  </si>
  <si>
    <t>8-2-1-0-0-1001-000-000-0000-0000-0000-00-00</t>
  </si>
  <si>
    <t>PE Aprobado</t>
  </si>
  <si>
    <t>8-2-1-0-0-1001-501-000-0000-0000-0000-00-00</t>
  </si>
  <si>
    <t>8-2-1-0-0-1001-501-001-0000-0000-0000-00-00</t>
  </si>
  <si>
    <t>8-2-1-0-0-1001-501-001-3000-0000-0000-00-00</t>
  </si>
  <si>
    <t>8-2-1-0-0-1001-501-001-3000-3600-0000-00-00</t>
  </si>
  <si>
    <t>8-2-1-0-0-1001-501-001-3000-3600-3621-00-00</t>
  </si>
  <si>
    <t>8-2-1-0-0-1001-501-001-3000-3600-3651-00-00</t>
  </si>
  <si>
    <t>8-2-1-0-0-1001-501-001-3000-3800-0000-00-00</t>
  </si>
  <si>
    <t>8-2-1-0-0-1001-501-001-3000-3800-3811-00-00</t>
  </si>
  <si>
    <t>8-2-1-0-0-1001-501-002-0000-0000-0000-00-00</t>
  </si>
  <si>
    <t>8-2-1-0-0-1001-501-002-1000-0000-0000-00-00</t>
  </si>
  <si>
    <t>8-2-1-0-0-1001-501-002-1000-1100-0000-00-00</t>
  </si>
  <si>
    <t>8-2-1-0-0-1001-501-002-1000-1100-1131-00-00</t>
  </si>
  <si>
    <t>8-2-1-0-0-1001-501-002-1000-1100-1132-00-00</t>
  </si>
  <si>
    <t>8-2-1-0-0-1001-501-002-1000-1300-0000-00-00</t>
  </si>
  <si>
    <t>8-2-1-0-0-1001-501-002-1000-1200-0000-00-00</t>
  </si>
  <si>
    <t>8-2-1-0-0-1001-501-002-1000-1200-1211-00-00</t>
  </si>
  <si>
    <t>Honorarios Asimilables a Salarios</t>
  </si>
  <si>
    <t>8-2-1-0-0-1001-501-002-1000-1200-1221-00-00</t>
  </si>
  <si>
    <t>8-2-1-0-0-1001-501-002-1000-1300-1321-00-00</t>
  </si>
  <si>
    <t>8-2-1-0-0-1001-501-002-1000-1300-1323-00-00</t>
  </si>
  <si>
    <t>8-2-1-0-0-1001-501-002-1000-1400-0000-00-00</t>
  </si>
  <si>
    <t>8-2-1-0-0-1001-501-002-1000-1400-1441-00-00</t>
  </si>
  <si>
    <t>Aportaciones para seguros</t>
  </si>
  <si>
    <t>8-2-1-0-0-1001-501-002-1000-1500-0000-00-00</t>
  </si>
  <si>
    <t>8-2-1-0-0-1001-501-002-1000-1500-1521-00-00</t>
  </si>
  <si>
    <t>8-2-1-0-0-1001-501-002-1000-1500-1551-00-00</t>
  </si>
  <si>
    <t>8-2-1-0-0-1001-501-002-1000-1800-0000-00-00</t>
  </si>
  <si>
    <t>8-2-1-0-0-1001-501-002-1000-1800-1811-00-00</t>
  </si>
  <si>
    <t>8-2-1-0-0-1001-501-002-2000-0000-0000-00-00</t>
  </si>
  <si>
    <t>8-2-1-0-0-1001-501-002-2000-2100-0000-00-00</t>
  </si>
  <si>
    <t>8-2-1-0-0-1001-501-002-2000-2100-2111-00-00</t>
  </si>
  <si>
    <t>8-2-1-0-0-1001-501-002-2000-2100-2121-00-00</t>
  </si>
  <si>
    <t>8-2-1-0-0-1001-501-002-2000-2100-2161-00-00</t>
  </si>
  <si>
    <t>8-2-1-0-0-1001-501-002-2000-2600-0000-00-00</t>
  </si>
  <si>
    <t>8-2-1-0-0-1001-501-002-2000-2600-2611-00-00</t>
  </si>
  <si>
    <t>8-2-1-0-0-1001-501-002-2000-2700-0000-00-00</t>
  </si>
  <si>
    <t>8-2-1-0-0-1001-501-002-2000-2700-2711-00-00</t>
  </si>
  <si>
    <t>8-2-1-0-0-1001-501-002-3000-0000-0000-00-00</t>
  </si>
  <si>
    <t>8-2-1-0-0-1001-501-002-3000-3100-0000-00-00</t>
  </si>
  <si>
    <t>8-2-1-0-0-1001-501-002-3000-3100-3131-00-00</t>
  </si>
  <si>
    <t>8-2-1-0-0-1001-501-002-3000-3100-3141-00-00</t>
  </si>
  <si>
    <t>8-2-1-0-0-1001-501-002-3000-3100-3191-00-00</t>
  </si>
  <si>
    <t>8-2-1-0-0-1001-501-002-3000-3200-0000-00-00</t>
  </si>
  <si>
    <t>8-2-1-0-0-1001-501-002-3000-3200-3291-00-00</t>
  </si>
  <si>
    <t>8-2-1-0-0-1001-501-002-3000-3400-0000-00-00</t>
  </si>
  <si>
    <t>8-2-1-0-0-1001-501-002-3000-3400-3411-00-00</t>
  </si>
  <si>
    <t>x</t>
  </si>
  <si>
    <t>8-2-1-0-0-1001-501-002-3000-3500-0000-00-00</t>
  </si>
  <si>
    <t>8-2-1-0-0-1001-501-002-3000-3500-3511-00-00</t>
  </si>
  <si>
    <t>8-2-1-0-0-1001-501-002-3000-3500-3531-00-00</t>
  </si>
  <si>
    <t>8-2-1-0-0-1001-501-002-3000-3500-3551-00-00</t>
  </si>
  <si>
    <t>8-2-1-0-0-1001-501-002-3000-3800-0000-00-00</t>
  </si>
  <si>
    <t>8-2-1-0-0-1001-501-002-3000-3800-3811-00-00</t>
  </si>
  <si>
    <t>8-2-1-0-0-1001-501-002-3000-3900-0000-00-00</t>
  </si>
  <si>
    <t>8-2-1-0-0-1001-501-002-3000-3900-3921-00-00</t>
  </si>
  <si>
    <t>8-2-1-0-0-1001-501-002-4000-0000-0000-00-00</t>
  </si>
  <si>
    <t>8-2-1-0-0-1001-501-002-4000-4400-0000-00-00</t>
  </si>
  <si>
    <t>8-2-1-0-0-1001-501-002-4000-4400-4411-00-00</t>
  </si>
  <si>
    <t>8-2-1-0-0-1001-502-000-0000-0000-0000-00-00</t>
  </si>
  <si>
    <t>8-2-1-0-0-1001-502-001-0000-0000-0000-00-00</t>
  </si>
  <si>
    <t>8-2-1-0-0-1001-502-001-1000-0000-0000-00-00</t>
  </si>
  <si>
    <t>8-2-1-0-0-1001-502-001-1000-1100-0000-00-00</t>
  </si>
  <si>
    <t>8-2-1-0-0-1001-502-001-1000-1100-1131-00-00</t>
  </si>
  <si>
    <t>8-2-1-0-0-1001-502-001-1000-1100-1132-00-00</t>
  </si>
  <si>
    <t>8-2-1-0-0-1001-502-001-1000-1300-0000-00-00</t>
  </si>
  <si>
    <t>8-2-1-0-0-1001-502-001-1000-1300-1321-00-00</t>
  </si>
  <si>
    <t>8-2-1-0-0-1001-502-001-1000-1300-1323-00-00</t>
  </si>
  <si>
    <t>8-2-1-0-0-1001-502-001-1000-1400-0000-00-00</t>
  </si>
  <si>
    <t>8-2-1-0-0-1001-502-001-1000-1400-1441-00-00</t>
  </si>
  <si>
    <t>8-2-1-0-0-1001-502-001-1000-1800-0000-00-00</t>
  </si>
  <si>
    <t>8-2-1-0-0-1001-502-001-1000-1800-1811-00-00</t>
  </si>
  <si>
    <t>8-2-1-0-0-1001-502-001-2000-0000-0000-00-00</t>
  </si>
  <si>
    <t>8-2-1-0-0-1001-502-001-2000-2100-0000-00-00</t>
  </si>
  <si>
    <t>8-2-1-0-0-1001-502-001-2000-2100-2111-00-00</t>
  </si>
  <si>
    <t>8-2-1-0-0-1001-502-001-2000-2100-2121-00-00</t>
  </si>
  <si>
    <t>8-2-1-0-0-1001-502-001-2000-2600-0000-00-00</t>
  </si>
  <si>
    <t>8-2-1-0-0-1001-502-001-2000-2600-2611-00-00</t>
  </si>
  <si>
    <t>8-2-1-0-0-1001-502-001-3000-0000-0000-00-00</t>
  </si>
  <si>
    <t>8-2-1-0-0-1001-502-001-3000-3100-0000-00-00</t>
  </si>
  <si>
    <t>8-2-1-0-0-1001-502-001-3000-3100-3141-00-00</t>
  </si>
  <si>
    <t>8-2-1-0-0-1001-502-001-3000-3400-0000-00-00</t>
  </si>
  <si>
    <t>8-2-1-0-0-1001-502-001-3000-3500-0000-00-00</t>
  </si>
  <si>
    <t>8-2-1-0-0-1001-502-001-3000-3500-3551-00-00</t>
  </si>
  <si>
    <t>8-2-1-0-0-1001-502-001-3000-3900-0000-00-00</t>
  </si>
  <si>
    <t>8-2-1-0-0-1001-502-001-3000-3900-3921-00-00</t>
  </si>
  <si>
    <t>8-2-1-0-0-1001-502-001-4000-0000-0000-00-00</t>
  </si>
  <si>
    <t>8-2-1-0-0-1001-502-001-4000-4400-0000-00-00</t>
  </si>
  <si>
    <t>8-2-1-0-0-1001-502-001-4000-4400-4451-00-00</t>
  </si>
  <si>
    <t>8-2-1-0-0-1001-502-002-0000-0000-0000-00-00</t>
  </si>
  <si>
    <t>8-2-1-0-0-1001-502-002-1000-0000-0000-00-00</t>
  </si>
  <si>
    <t>8-2-1-0-0-1001-502-002-1000-1100-0000-00-00</t>
  </si>
  <si>
    <t>8-2-1-0-0-1001-502-002-1000-1100-1132-00-00</t>
  </si>
  <si>
    <t>8-2-1-0-0-1001-502-002-1000-1300-0000-00-00</t>
  </si>
  <si>
    <t>8-2-1-0-0-1001-502-002-1000-1300-1321-00-00</t>
  </si>
  <si>
    <t>8-2-1-0-0-1001-502-002-1000-1300-1323-00-00</t>
  </si>
  <si>
    <t>8-2-1-0-0-1001-502-002-1000-1400-0000-00-00</t>
  </si>
  <si>
    <t>8-2-1-0-0-1001-502-002-1000-1800-0000-00-00</t>
  </si>
  <si>
    <t>8-2-1-0-0-1001-502-002-1000-1800-1811-00-00</t>
  </si>
  <si>
    <t>8-2-1-0-0-1001-502-002-2000-0000-0000-00-00</t>
  </si>
  <si>
    <t>8-2-1-0-0-1001-502-002-2000-2100-0000-00-00</t>
  </si>
  <si>
    <t>8-2-1-0-0-1001-502-002-2000-2100-2111-00-00</t>
  </si>
  <si>
    <t>8-2-1-0-0-1001-502-002-2000-2100-2121-00-00</t>
  </si>
  <si>
    <t>8-2-1-0-0-1001-502-002-2000-2500-0000-00-00</t>
  </si>
  <si>
    <t>8-2-1-0-0-1001-502-002-2000-2500-2541-00-00</t>
  </si>
  <si>
    <t>8-2-1-0-0-1001-502-002-2000-2600-0000-00-00</t>
  </si>
  <si>
    <t>8-2-1-0-0-1001-502-002-2000-2600-2611-00-00</t>
  </si>
  <si>
    <t>8-2-1-0-0-1001-502-002-3000-0000-0000-00-00</t>
  </si>
  <si>
    <t>8-2-1-0-0-1001-502-002-3000-3100-0000-00-00</t>
  </si>
  <si>
    <t>8-2-1-0-0-1001-502-002-3000-3100-3141-00-00</t>
  </si>
  <si>
    <t>8-2-1-0-0-1001-502-002-3000-3500-0000-00-00</t>
  </si>
  <si>
    <t>8-2-1-0-0-1001-502-002-3000-3500-3551-00-00</t>
  </si>
  <si>
    <t>8-2-1-0-0-1001-502-002-3000-3900-0000-00-00</t>
  </si>
  <si>
    <t>8-2-1-0-0-1001-502-002-3000-3900-3921-00-00</t>
  </si>
  <si>
    <t>8-2-1-0-0-1001-502-003-0000-0000-0000-00-00</t>
  </si>
  <si>
    <t>8-2-1-0-0-1001-502-003-1000-0000-0000-00-00</t>
  </si>
  <si>
    <t>8-2-1-0-0-1001-502-003-1000-1100-0000-00-00</t>
  </si>
  <si>
    <t>8-2-1-0-0-1001-502-003-1000-1100-1132-00-00</t>
  </si>
  <si>
    <t>8-2-1-0-0-1001-502-003-1000-1300-0000-00-00</t>
  </si>
  <si>
    <t>8-2-1-0-0-1001-502-003-1000-1300-1321-00-00</t>
  </si>
  <si>
    <t>8-2-1-0-0-1001-502-003-1000-1300-1323-00-00</t>
  </si>
  <si>
    <t>8-2-1-0-0-1001-502-003-1000-1400-0000-00-00</t>
  </si>
  <si>
    <t>8-2-1-0-0-1001-502-003-1000-1800-0000-00-00</t>
  </si>
  <si>
    <t>8-2-1-0-0-1001-502-003-1000-1800-1811-00-00</t>
  </si>
  <si>
    <t>8-2-1-0-0-1001-502-003-2000-0000-0000-00-00</t>
  </si>
  <si>
    <t>8-2-1-0-0-1001-502-003-2000-2100-0000-00-00</t>
  </si>
  <si>
    <t>8-2-1-0-0-1001-502-003-2000-2100-2111-00-00</t>
  </si>
  <si>
    <t>8-2-1-0-0-1001-502-003-2000-2100-2121-00-00</t>
  </si>
  <si>
    <t>8-2-1-0-0-1001-502-003-2000-2600-0000-00-00</t>
  </si>
  <si>
    <t>8-2-1-0-0-1001-502-003-2000-2600-2611-00-00</t>
  </si>
  <si>
    <t>8-2-1-0-0-1001-502-003-3000-0000-0000-00-00</t>
  </si>
  <si>
    <t>8-2-1-0-0-1001-502-003-3000-3100-0000-00-00</t>
  </si>
  <si>
    <t>8-2-1-0-0-1001-502-003-3000-3100-3141-00-00</t>
  </si>
  <si>
    <t>8-2-1-0-0-1001-502-003-3000-3500-0000-00-00</t>
  </si>
  <si>
    <t>8-2-1-0-0-1001-502-003-3000-3500-3551-00-00</t>
  </si>
  <si>
    <t>8-2-1-0-0-1001-502-003-3000-3900-0000-00-00</t>
  </si>
  <si>
    <t>8-2-1-0-0-1001-502-003-3000-3900-3921-00-00</t>
  </si>
  <si>
    <t>8-2-1-0-0-1001-502-004-0000-0000-0000-00-00</t>
  </si>
  <si>
    <t>8-2-1-0-0-1001-502-004-1000-0000-0000-00-00</t>
  </si>
  <si>
    <t>8-2-1-0-0-1001-502-004-1000-1100-0000-00-00</t>
  </si>
  <si>
    <t>8-2-1-0-0-1001-502-004-1000-1100-1132-00-00</t>
  </si>
  <si>
    <t>8-2-1-0-0-1001-502-004-1000-1300-0000-00-00</t>
  </si>
  <si>
    <t>8-2-1-0-0-1001-502-004-1000-1300-1321-00-00</t>
  </si>
  <si>
    <t>8-2-1-0-0-1001-502-004-1000-1300-1323-00-00</t>
  </si>
  <si>
    <t>8-2-1-0-0-1001-502-004-1000-1400-0000-00-00</t>
  </si>
  <si>
    <t>8-2-1-0-0-1001-502-004-1000-1400-1441-00-00</t>
  </si>
  <si>
    <t>8-2-1-0-0-1001-502-004-1000-1800-0000-00-00</t>
  </si>
  <si>
    <t>8-2-1-0-0-1001-502-004-1000-1800-1811-00-00</t>
  </si>
  <si>
    <t>8-2-1-0-0-1001-502-004-2000-0000-0000-00-00</t>
  </si>
  <si>
    <t>8-2-1-0-0-1001-502-004-2000-2100-0000-00-00</t>
  </si>
  <si>
    <t>8-2-1-0-0-1001-502-004-2000-2100-2111-00-00</t>
  </si>
  <si>
    <t>8-2-1-0-0-1001-502-004-2000-2100-2121-00-00</t>
  </si>
  <si>
    <t>8-2-1-0-0-1001-502-004-2000-2600-0000-00-00</t>
  </si>
  <si>
    <t>8-2-1-0-0-1001-502-004-2000-2600-2611-00-00</t>
  </si>
  <si>
    <t>8-2-1-0-0-1001-502-004-3000-0000-0000-00-00</t>
  </si>
  <si>
    <t>8-2-1-0-0-1001-502-004-3000-3500-0000-00-00</t>
  </si>
  <si>
    <t>8-2-1-0-0-1001-502-004-3000-3500-3551-00-00</t>
  </si>
  <si>
    <t>8-2-1-0-0-1001-502-004-3000-3900-0000-00-00</t>
  </si>
  <si>
    <t>8-2-1-0-0-1001-502-004-3000-3900-3921-00-00</t>
  </si>
  <si>
    <t>8-2-1-0-0-1001-502-005-0000-0000-0000-00-00</t>
  </si>
  <si>
    <t>8-2-1-0-0-1001-502-005-1000-0000-0000-00-00</t>
  </si>
  <si>
    <t>8-2-1-0-0-1001-502-005-1000-1100-0000-00-00</t>
  </si>
  <si>
    <t>8-2-1-0-0-1001-502-005-1000-1100-1132-00-00</t>
  </si>
  <si>
    <t>8-2-1-0-0-1001-502-005-1000-1300-0000-00-00</t>
  </si>
  <si>
    <t>8-2-1-0-0-1001-502-005-1000-1300-1321-00-00</t>
  </si>
  <si>
    <t>8-2-1-0-0-1001-502-005-1000-1300-1323-00-00</t>
  </si>
  <si>
    <t>8-2-1-0-0-1001-502-005-1000-1400-0000-00-00</t>
  </si>
  <si>
    <t>8-2-1-0-0-1001-502-005-1000-1400-1441-00-00</t>
  </si>
  <si>
    <t>8-2-1-0-0-1001-502-005-1000-1800-0000-00-00</t>
  </si>
  <si>
    <t>8-2-1-0-0-1001-502-005-1000-1800-1811-00-00</t>
  </si>
  <si>
    <t>8-2-1-0-0-1001-502-005-2000-0000-0000-00-00</t>
  </si>
  <si>
    <t>8-2-1-0-0-1001-502-005-2000-2100-0000-00-00</t>
  </si>
  <si>
    <t>8-2-1-0-0-1001-502-005-2000-2100-2111-00-00</t>
  </si>
  <si>
    <t>8-2-1-0-0-1001-502-005-2000-2100-2121-00-00</t>
  </si>
  <si>
    <t>8-2-1-0-0-1001-502-005-2000-2600-0000-00-00</t>
  </si>
  <si>
    <t>8-2-1-0-0-1001-502-005-2000-2600-2611-00-00</t>
  </si>
  <si>
    <t>8-2-1-0-0-1001-502-005-3000-0000-0000-00-00</t>
  </si>
  <si>
    <t>8-2-1-0-0-1001-502-005-3000-3100-0000-00-00</t>
  </si>
  <si>
    <t>8-2-1-0-0-1001-502-005-3000-3100-3141-00-00</t>
  </si>
  <si>
    <t>8-2-1-0-0-1001-502-005-3000-3500-0000-00-00</t>
  </si>
  <si>
    <t>8-2-1-0-0-1001-502-005-3000-3500-3551-00-00</t>
  </si>
  <si>
    <t>8-2-1-0-0-1001-502-005-3000-3900-0000-00-00</t>
  </si>
  <si>
    <t>8-2-1-0-0-1001-502-005-3000-3900-3921-00-00</t>
  </si>
  <si>
    <t>8-2-1-0-0-1001-502-006-1000-0000-0000-00-00</t>
  </si>
  <si>
    <t>8-2-1-0-0-1001-502-006-0000-0000-0000-00-00</t>
  </si>
  <si>
    <t>8-2-1-0-0-1001-502-006-1000-1100-0000-00-00</t>
  </si>
  <si>
    <t>8-2-1-0-0-1001-502-006-1000-1100-1132-00-00</t>
  </si>
  <si>
    <t>8-2-1-0-0-1001-502-006-1000-1300-0000-00-00</t>
  </si>
  <si>
    <t>8-2-1-0-0-1001-502-006-1000-1300-1323-00-00</t>
  </si>
  <si>
    <t>8-2-1-0-0-1001-502-006-1000-1300-1341-00-00</t>
  </si>
  <si>
    <t>8-2-1-0-0-1001-502-006-2000-0000-0000-00-00</t>
  </si>
  <si>
    <t>8-2-1-0-0-1001-502-006-2000-2100-0000-00-00</t>
  </si>
  <si>
    <t>8-2-1-0-0-1001-502-006-2000-2100-2111-00-00</t>
  </si>
  <si>
    <t>8-2-1-0-0-1001-502-006-2000-2600-0000-00-00</t>
  </si>
  <si>
    <t>8-2-1-0-0-1001-502-006-2000-2600-2611-00-00</t>
  </si>
  <si>
    <t>8-2-1-0-0-1001-502-007-0000-0000-0000-00-00</t>
  </si>
  <si>
    <t>8-2-1-0-0-1001-502-007-1000-0000-0000-00-00</t>
  </si>
  <si>
    <t>8-2-1-0-0-1001-502-007-1000-1100-0000-00-00</t>
  </si>
  <si>
    <t>8-2-1-0-0-1001-502-007-1000-1100-1132-00-00</t>
  </si>
  <si>
    <t>8-2-1-0-0-1001-502-007-1000-1300-0000-00-00</t>
  </si>
  <si>
    <t>8-2-1-0-0-1001-502-007-1000-1300-1321-00-00</t>
  </si>
  <si>
    <t>8-2-1-0-0-1001-502-007-1000-1300-1323-00-00</t>
  </si>
  <si>
    <t>8-2-1-0-0-1001-502-007-1000-1400-0000-00-00</t>
  </si>
  <si>
    <t>8-2-1-0-0-1001-502-007-1000-1800-0000-00-00</t>
  </si>
  <si>
    <t>8-2-1-0-0-1001-502-007-1000-1800-1811-00-00</t>
  </si>
  <si>
    <t>8-2-1-0-0-1001-502-007-2000-0000-0000-00-00</t>
  </si>
  <si>
    <t>8-2-1-0-0-1001-502-007-2000-2100-0000-00-00</t>
  </si>
  <si>
    <t>8-2-1-0-0-1001-502-007-2000-2100-2111-00-00</t>
  </si>
  <si>
    <t>8-2-1-0-0-1001-502-007-2000-2100-2121-00-00</t>
  </si>
  <si>
    <t>8-2-1-0-0-1001-502-007-2000-2600-0000-00-00</t>
  </si>
  <si>
    <t>8-2-1-0-0-1001-502-007-2000-2600-2611-00-00</t>
  </si>
  <si>
    <t>8-2-1-0-0-1001-502-007-3000-0000-0000-00-00</t>
  </si>
  <si>
    <t>8-2-1-0-0-1001-502-007-3000-3100-0000-00-00</t>
  </si>
  <si>
    <t>8-2-1-0-0-1001-502-007-3000-3100-3141-00-00</t>
  </si>
  <si>
    <t>8-2-1-0-0-1001-502-007-3000-3500-0000-00-00</t>
  </si>
  <si>
    <t>8-2-1-0-0-1001-502-007-3000-3500-3551-00-00</t>
  </si>
  <si>
    <t>8-2-1-0-0-1001-502-007-3000-3900-0000-00-00</t>
  </si>
  <si>
    <t>8-2-1-0-0-1001-502-007-3000-3900-3921-00-00</t>
  </si>
  <si>
    <t>8-2-1-0-0-1001-502-008-0000-0000-0000-00-00</t>
  </si>
  <si>
    <t>8-2-1-0-0-1001-502-008-1000-0000-0000-00-00</t>
  </si>
  <si>
    <t>8-2-1-0-0-1001-502-008-1000-1100-0000-00-00</t>
  </si>
  <si>
    <t>8-2-1-0-0-1001-502-008-1000-1100-1132-00-00</t>
  </si>
  <si>
    <t>8-2-1-0-0-1001-502-008-1000-1300-0000-00-00</t>
  </si>
  <si>
    <t>8-2-1-0-0-1001-502-008-1000-1300-1321-00-00</t>
  </si>
  <si>
    <t>8-2-1-0-0-1001-502-008-1000-1300-1323-00-00</t>
  </si>
  <si>
    <t>8-2-1-0-0-1001-502-008-1000-1400-0000-00-00</t>
  </si>
  <si>
    <t>8-2-1-0-0-1001-502-008-1000-1400-1441-00-00</t>
  </si>
  <si>
    <t>8-2-1-0-0-1001-502-008-1000-1800-0000-00-00</t>
  </si>
  <si>
    <t>8-2-1-0-0-1001-502-008-1000-1800-1811-00-00</t>
  </si>
  <si>
    <t>8-2-1-0-0-1001-502-008-2000-0000-0000-00-00</t>
  </si>
  <si>
    <t>8-2-1-0-0-1001-502-008-2000-2100-0000-00-00</t>
  </si>
  <si>
    <t>8-2-1-0-0-1001-502-008-2000-2100-2111-00-00</t>
  </si>
  <si>
    <t>8-2-1-0-0-1001-502-008-2000-2100-2121-00-00</t>
  </si>
  <si>
    <t>8-2-1-0-0-1001-502-008-2000-2600-0000-00-00</t>
  </si>
  <si>
    <t>8-2-1-0-0-1001-502-008-2000-2600-2611-00-00</t>
  </si>
  <si>
    <t>8-2-1-0-0-1001-502-008-3000-0000-0000-00-00</t>
  </si>
  <si>
    <t>8-2-1-0-0-1001-502-008-3000-3100-0000-00-00</t>
  </si>
  <si>
    <t>8-2-1-0-0-1001-502-008-3000-3100-3141-00-00</t>
  </si>
  <si>
    <t>8-2-1-0-0-1001-502-008-3000-3500-0000-00-00</t>
  </si>
  <si>
    <t>8-2-1-0-0-1001-502-008-3000-3500-3551-00-00</t>
  </si>
  <si>
    <t>8-2-1-0-0-1001-502-008-3000-3900-0000-00-00</t>
  </si>
  <si>
    <t>8-2-1-0-0-1001-502-008-3000-3900-3921-00-00</t>
  </si>
  <si>
    <t>8-2-1-0-0-1001-502-009-0000-0000-0000-00-00</t>
  </si>
  <si>
    <t>8-2-1-0-0-1001-502-009-1000-0000-0000-00-00</t>
  </si>
  <si>
    <t>8-2-1-0-0-1001-502-009-1000-1100-0000-00-00</t>
  </si>
  <si>
    <t>8-2-1-0-0-1001-502-009-1000-1100-1132-00-00</t>
  </si>
  <si>
    <t>8-2-1-0-0-1001-502-009-1000-1300-0000-00-00</t>
  </si>
  <si>
    <t>8-2-1-0-0-1001-502-009-1000-1300-1321-00-00</t>
  </si>
  <si>
    <t>8-2-1-0-0-1001-502-009-1000-1300-1323-00-00</t>
  </si>
  <si>
    <t>8-2-1-0-0-1001-502-009-1000-1400-0000-00-00</t>
  </si>
  <si>
    <t>8-2-1-0-0-1001-502-009-1000-1800-0000-00-00</t>
  </si>
  <si>
    <t>8-2-1-0-0-1001-502-009-1000-1800-1811-00-00</t>
  </si>
  <si>
    <t>8-2-1-0-0-1001-502-009-2000-0000-0000-00-00</t>
  </si>
  <si>
    <t>8-2-1-0-0-1001-502-009-2000-2100-0000-00-00</t>
  </si>
  <si>
    <t>8-2-1-0-0-1001-502-009-2000-2100-2111-00-00</t>
  </si>
  <si>
    <t>8-2-1-0-0-1001-502-009-2000-2100-2121-00-00</t>
  </si>
  <si>
    <t>8-2-1-0-0-1001-502-009-2000-2600-0000-00-00</t>
  </si>
  <si>
    <t>8-2-1-0-0-1001-502-009-2000-2600-2611-00-00</t>
  </si>
  <si>
    <t>8-2-1-0-0-1001-502-009-3000-0000-0000-00-00</t>
  </si>
  <si>
    <t>8-2-1-0-0-1001-502-009-3000-3100-0000-00-00</t>
  </si>
  <si>
    <t>8-2-1-0-0-1001-502-009-3000-3100-3141-00-00</t>
  </si>
  <si>
    <t>8-2-1-0-0-1001-502-009-3000-3500-0000-00-00</t>
  </si>
  <si>
    <t>8-2-1-0-0-1001-502-009-3000-3500-3551-00-00</t>
  </si>
  <si>
    <t>8-2-1-0-0-1001-502-009-3000-3900-0000-00-00</t>
  </si>
  <si>
    <t>8-2-1-0-0-1001-502-009-3000-3900-3921-00-00</t>
  </si>
  <si>
    <t>8-2-1-0-0-1001-502-010-0000-0000-0000-00-00</t>
  </si>
  <si>
    <t>8-2-1-0-0-1001-502-010-1000-0000-0000-00-00</t>
  </si>
  <si>
    <t>8-2-1-0-0-1001-502-010-1000-1100-0000-00-00</t>
  </si>
  <si>
    <t>8-2-1-0-0-1001-502-010-1000-1100-1132-00-00</t>
  </si>
  <si>
    <t>8-2-1-0-0-1001-502-010-1000-1300-0000-00-00</t>
  </si>
  <si>
    <t>8-2-1-0-0-1001-502-010-1000-1300-1321-00-00</t>
  </si>
  <si>
    <t>8-2-1-0-0-1001-502-010-1000-1300-1323-00-00</t>
  </si>
  <si>
    <t>8-2-1-0-0-1001-502-010-1000-1400-0000-00-00</t>
  </si>
  <si>
    <t>8-2-1-0-0-1001-502-010-1000-1800-0000-00-00</t>
  </si>
  <si>
    <t>8-2-1-0-0-1001-502-010-1000-1800-1811-00-00</t>
  </si>
  <si>
    <t>8-2-1-0-0-1001-502-010-2000-0000-0000-00-00</t>
  </si>
  <si>
    <t>8-2-1-0-0-1001-502-010-2000-2100-0000-00-00</t>
  </si>
  <si>
    <t>8-2-1-0-0-1001-502-010-2000-2100-2161-00-00</t>
  </si>
  <si>
    <t>8-2-1-0-0-1001-502-010-2000-2200-0000-00-00</t>
  </si>
  <si>
    <t>8-2-1-0-0-1001-502-010-2000-2200-2211-00-00</t>
  </si>
  <si>
    <t>8-2-1-0-0-1001-502-010-2000-2600-0000-00-00</t>
  </si>
  <si>
    <t>8-2-1-0-0-1001-502-010-2000-2600-2611-00-00</t>
  </si>
  <si>
    <t>8-2-1-0-0-1001-502-011-0000-0000-0000-00-00</t>
  </si>
  <si>
    <t>8-2-1-0-0-1001-502-011-4000-0000-0000-00-00</t>
  </si>
  <si>
    <t>8-2-1-0-0-1001-502-011-4000-4400-0000-00-00</t>
  </si>
  <si>
    <t>8-2-1-0-0-1001-502-011-4000-4400-4431-00-00</t>
  </si>
  <si>
    <t>8-2-1-0-0-1001-501-002-1000-1400-1413-00-00</t>
  </si>
  <si>
    <t>8-2-1-0-0-1001-502-001-1000-1400-1413-00-00</t>
  </si>
  <si>
    <t>8-2-1-0-0-1001-502-002-1000-1400-1413-00-00</t>
  </si>
  <si>
    <t>8-2-1-0-0-1001-502-003-1000-1400-1413-00-00</t>
  </si>
  <si>
    <t>8-2-1-0-0-1001-502-004-1000-1400-1413-00-00</t>
  </si>
  <si>
    <t>8-2-1-0-0-1001-502-005-1000-1400-1413-00-00</t>
  </si>
  <si>
    <t>8-2-1-0-0-1001-502-007-1000-1400-1413-00-00</t>
  </si>
  <si>
    <t>8-2-1-0-0-1001-502-008-1000-1400-1413-00-00</t>
  </si>
  <si>
    <t>8-2-1-0-0-1001-502-009-1000-1400-1413-00-00</t>
  </si>
  <si>
    <t>8-2-1-0-0-1001-502-010-1000-1400-1413-00-00</t>
  </si>
  <si>
    <t>AUMENTO</t>
  </si>
  <si>
    <t>DISMINUCION</t>
  </si>
  <si>
    <t>PRIMERA MODIFICACION MARZO 2013</t>
  </si>
  <si>
    <t>8-2-1-0-0-1001-502-002-1000-1400-1405-000</t>
  </si>
  <si>
    <t>8-2-1-0-0-1001-501-002-4000-4700-0000-00-00</t>
  </si>
  <si>
    <t>8-2-1-0-0-1001-501-002-4000-4700-4701-00-00</t>
  </si>
  <si>
    <t>8-2-1-0-0-1001-502-011-3000-0000-0000-00-00</t>
  </si>
  <si>
    <t>8-2-1-0-0-1001-502-011-3000-3500-0000-00-00</t>
  </si>
  <si>
    <t>8-2-1-0-0-1001-502-011-3000-3500-3505-00-00</t>
  </si>
  <si>
    <t>Dirección</t>
  </si>
  <si>
    <t>Cemaiv</t>
  </si>
  <si>
    <t>Salud</t>
  </si>
  <si>
    <t>Adulto Mayor</t>
  </si>
  <si>
    <t>Asistencia Alimentaria</t>
  </si>
  <si>
    <t>Red Movil</t>
  </si>
  <si>
    <t>Prevención</t>
  </si>
  <si>
    <t>CAIC</t>
  </si>
  <si>
    <t>Mi Casa Diferente</t>
  </si>
  <si>
    <t>Casa Hogar</t>
  </si>
  <si>
    <t>PRESUPUESTO AUTORIZADO 2013</t>
  </si>
  <si>
    <t>PRESUPUESTO AUTORIZADO 2012</t>
  </si>
  <si>
    <t>SUELDOS PERSONAL</t>
  </si>
  <si>
    <t>AGUINALDOS</t>
  </si>
  <si>
    <t>PRIMA VACACIONAL</t>
  </si>
  <si>
    <t>IMPUESTO SOBRE NOMINA</t>
  </si>
  <si>
    <t>SEGUROS</t>
  </si>
  <si>
    <t>TOTAL GASTO COMPROMETIDO</t>
  </si>
  <si>
    <t>REMANENTE PARA GASTO OPERATIVO</t>
  </si>
  <si>
    <t>APOYO A PERSONAS</t>
  </si>
  <si>
    <t>APOYO A ALBERGUES</t>
  </si>
  <si>
    <t>PROGRAMA AUTOCONSTRUCCION</t>
  </si>
  <si>
    <t>SUBSIDIO ESTATAL PARA PROGRAMAS</t>
  </si>
  <si>
    <t>PROYECTO DE INVERSION ALIMENTARIO</t>
  </si>
  <si>
    <t>REMANENTE</t>
  </si>
  <si>
    <t>LIQUIDACIONES</t>
  </si>
  <si>
    <t>COMBUSTIBLE</t>
  </si>
  <si>
    <t>MANTENIMIENTO INSTALACIONES DIF</t>
  </si>
  <si>
    <t>DESPENSAS FIN DE AÑO</t>
  </si>
  <si>
    <t>GASTOS DE INFORME DE ACTIVIDADES</t>
  </si>
  <si>
    <t>EQUIPO PARA REHABILITACION</t>
  </si>
  <si>
    <t>EQUIPO DE COMPUTO</t>
  </si>
  <si>
    <t>GASTOS DE EVENTOS</t>
  </si>
  <si>
    <t>GASTOS MEDICOS A PERSONAL</t>
  </si>
  <si>
    <t>MANTENIMIENTO EQ. COMPUTO</t>
  </si>
  <si>
    <t>MATERIAL DE LIMPIEZA</t>
  </si>
  <si>
    <t>GASTOS MENORES VARIOS</t>
  </si>
  <si>
    <t>TONERS PARA IMPRESORAS Y COPIADORAS</t>
  </si>
  <si>
    <t>MATERIAL Y UTENSILIOS PARA REHABILITACION</t>
  </si>
  <si>
    <t>PAPELERIA</t>
  </si>
  <si>
    <t>MOBILIARIO Y EQUIPO</t>
  </si>
  <si>
    <t>PRUEBAS PSICOLOGICAS</t>
  </si>
  <si>
    <t>ARRENDAMIENTO MOBILIARIO</t>
  </si>
  <si>
    <t>IMPUESTOS Y DERECHOS (VEHICULOS)</t>
  </si>
  <si>
    <t>PRODUCTOS DE ALIMENTOS PARA LA CASA HOGAR</t>
  </si>
  <si>
    <t>MANTENIMIENTO DE VEHICULOS</t>
  </si>
  <si>
    <t>SEGUROS DE VEHICULOS</t>
  </si>
  <si>
    <t>TELEFONO (RADIO)</t>
  </si>
  <si>
    <t>TELEFONO TRADICIONAL</t>
  </si>
  <si>
    <t>TOTAL GASTO  2012</t>
  </si>
  <si>
    <t>TOTAL GASTO  OPERATIVO 2012</t>
  </si>
  <si>
    <t>LIQUIDACIONES ADMIISTRACION 2013-2015</t>
  </si>
  <si>
    <t>PAGADAS EN 2012</t>
  </si>
  <si>
    <t>Sueldo</t>
  </si>
  <si>
    <t>Aguinaldo</t>
  </si>
  <si>
    <t>Vacaciones</t>
  </si>
  <si>
    <t>Indemnización</t>
  </si>
  <si>
    <t>TOTAL</t>
  </si>
  <si>
    <t>SOLICITADO</t>
  </si>
  <si>
    <t>MIRIAM SERRATOS GONZALEZ</t>
  </si>
  <si>
    <t>PAULO ALBA HERNANDEZ</t>
  </si>
  <si>
    <t>LETICIA SANCHEZ ALCALA</t>
  </si>
  <si>
    <t>ESMERALDA REYNOSO PEREZ</t>
  </si>
  <si>
    <t>TOTAL 2012</t>
  </si>
  <si>
    <t>PAGADAS EN 2013</t>
  </si>
  <si>
    <t>BEATRIS TRI</t>
  </si>
  <si>
    <t>PEDRO TIRADO ARREGUIN</t>
  </si>
  <si>
    <t>TOTAL 2013</t>
  </si>
  <si>
    <t>SEGUNDA MODIFICACION JUNIO 2013</t>
  </si>
  <si>
    <t>8-2-1-0-0-1001-501-002-3000-3400-3451-00-00</t>
  </si>
  <si>
    <t>8-2-1-0-0-1001-501-002-6000-6200-0000-00-00</t>
  </si>
  <si>
    <t>8-2-1-0-0-1001-501-002-6000-0000-0000-00-00</t>
  </si>
  <si>
    <t>8-2-1-0-0-1001-501-002-6000-6200-6221-00-00</t>
  </si>
  <si>
    <t>8-2-1-0-0-1001-501-002-6000-6200-6221-01-00</t>
  </si>
  <si>
    <t>Rehabilitación de Techo de Dif Municipal</t>
  </si>
  <si>
    <t>8-2-1-0-0-1001-501-002-1000-1500-1522-00-00</t>
  </si>
  <si>
    <t>8-2-1-0-0-1001-502-002-3000-3500-3541-000</t>
  </si>
  <si>
    <t>8-1-1-0-0-1001-405-000-6109-0004-00-00</t>
  </si>
  <si>
    <t xml:space="preserve">      17/06/2013</t>
  </si>
  <si>
    <t xml:space="preserve">     17/06/2013</t>
  </si>
  <si>
    <t xml:space="preserve">AUMENTO </t>
  </si>
  <si>
    <t>8-2-1-0-0-1001-502-007-4000-0000-0000-00-00</t>
  </si>
  <si>
    <t>TRANSFERENCIAS, ASIGNACIONES, SUBSIDIOS Y OTRAS AYUDAS</t>
  </si>
  <si>
    <t>8-2-1-0-0-1001-502-007-4000-4400-4421-00-00</t>
  </si>
  <si>
    <t>8-2-1-0-0-1001-501-002-3000-3100-3121-00-00</t>
  </si>
  <si>
    <t>8-2-1-0-0-1001-501-010-2000-0000-0000-00-00</t>
  </si>
  <si>
    <t>8-2-1-0-0-1001-501-010-2000-2200-0000-00-00</t>
  </si>
  <si>
    <t>8-2-1-0-0-1001-501-010-2000-2200-2211-00-00</t>
  </si>
  <si>
    <t>8-2-1-0-0-1001-501-002-2000-2500-0000-00-00</t>
  </si>
  <si>
    <t>8-2-1-0-0-1001-501-002-2000-2500-2541-00-00</t>
  </si>
  <si>
    <t>8-2-1-0-0-1001-501-001-4000-0000-0000-00-00</t>
  </si>
  <si>
    <t>8-2-1-0-0-1001-501-001-4000-4400-0000-00-00</t>
  </si>
  <si>
    <t>8-2-1-0-0-1001-501-001-4000-4400-4451-00-00</t>
  </si>
  <si>
    <t>8-2-1-0-0-1001-501-001-5000-0000-0000-00-00</t>
  </si>
  <si>
    <t>8-2-1-0-0-1001-501-001-5000-5900-0000-00-00</t>
  </si>
  <si>
    <t>8-2-1-0-0-1001-501-001-5000-5900-5911-00-00</t>
  </si>
  <si>
    <t>PREVEERP</t>
  </si>
  <si>
    <t>C. LETICIA FLORIDO PLASCENCIA</t>
  </si>
  <si>
    <t>IMPORTE ANUAL 2014</t>
  </si>
  <si>
    <t>DESARROLLO INTEGRAL DE LA FAMILIA DEL MUNICIPIO DE PURISIMA DEL RINCON</t>
  </si>
  <si>
    <t>8-2-1-0-0-1001-501-002-3000-3500-3541-00-00</t>
  </si>
  <si>
    <t xml:space="preserve">                     REVISÓ                                                                                                       AUTORIZÓ</t>
  </si>
  <si>
    <t>PROF. JOSE ASUNCION TORRES DIAS                                       C. TOMAS TORRES MONTAÑEZ</t>
  </si>
  <si>
    <t>________________________________                                   _____________________________</t>
  </si>
  <si>
    <t xml:space="preserve">SECRETARIO DE H. AYUNTAMIENTO                                                  PRESIDENTE MUNICIPAL </t>
  </si>
  <si>
    <t xml:space="preserve">C. LETICIA FLORIDO PLASCENCIA </t>
  </si>
  <si>
    <t>_________________________________</t>
  </si>
  <si>
    <t>SECRETARIO DEL H. AYUNTAMIENTO</t>
  </si>
  <si>
    <t xml:space="preserve">FECHA DE ELABORACION </t>
  </si>
  <si>
    <t>8-1-1-0-0-1001-405-000-6109-0002-01-04</t>
  </si>
  <si>
    <t>8-1-1-0-0-1001-405-000-6109-0002-01-05</t>
  </si>
  <si>
    <t>8-1-1-0-0-1001-405-000-6109-0002-01-06</t>
  </si>
  <si>
    <t>8-2-1-0-0-1001-501-002-1000-1300-1312-00-00</t>
  </si>
  <si>
    <t>PRIMERA MODIFICACION ABRIL 2014</t>
  </si>
  <si>
    <t xml:space="preserve">INVERSION PUBLICA </t>
  </si>
  <si>
    <t>8-2-2-0-0-1001-501-002-6000-0000-0000-00-00</t>
  </si>
  <si>
    <t>8-2-2-0-0-1001-501-002-6000-6200-0000-00-00</t>
  </si>
  <si>
    <t>OBRA PUBLICA EN BIENES PROPIOS</t>
  </si>
  <si>
    <t>8-2-2-0-0-1001-501-002-6000-6200-6221-00-00</t>
  </si>
  <si>
    <t>EDIFICACION NO HABITACIONAL</t>
  </si>
  <si>
    <t>8-2-2-0-0-1001-501-002-6000-6200-6221-02-00</t>
  </si>
  <si>
    <t>SEGUNDA MODIFICACION  JUNIO 2014</t>
  </si>
  <si>
    <t>AUMENTOS</t>
  </si>
  <si>
    <t xml:space="preserve">DISMINUCIONES </t>
  </si>
  <si>
    <t>8-2-1-0-0-1001-501-002-3000-3300-0000-00-00</t>
  </si>
  <si>
    <t xml:space="preserve">SERVICIOS PROFESIONALES, CIENTIFICOS, TECNICOS Y OTROS SERVICIOS </t>
  </si>
  <si>
    <t>8-2-1-0-0-1001-501-002-3000-3300-3311-00-00</t>
  </si>
  <si>
    <t>8-2-1-0-0-1001-501-002-3000-3200-3251-00-00</t>
  </si>
  <si>
    <t xml:space="preserve">Construccion de salon de usos multiples y cancha en el centro gerontologico </t>
  </si>
  <si>
    <t>SEGUNDA MODIFICACION JUNIO 2014</t>
  </si>
  <si>
    <t>8-2-1-0-0-1001-501-002-2000-2200-0000-00-00</t>
  </si>
  <si>
    <t>8-2-1-0-0-1001-501-002-2000-2200-2211-00-00</t>
  </si>
  <si>
    <t>8-2-1-0-0-1001-501-002-1000-1300-1331-00-00</t>
  </si>
  <si>
    <t>8-2-1-0-0-1001-501-002-2000-2400-0000-00-00</t>
  </si>
  <si>
    <t>MATERIALES Y ARTICULOS DE CONSTRUCCION Y DE REPARACION</t>
  </si>
  <si>
    <t>8-2-1-0-0-1001-501-002-2000-2400-2421-00-00</t>
  </si>
  <si>
    <t>8-2-1-0-0-1001-501-002-2000-2400-2431-00-00</t>
  </si>
  <si>
    <t>8-2-1-0-0-1001-501-002-2000-2400-2471-00-00</t>
  </si>
  <si>
    <t>Articulos metalicos para la construccion</t>
  </si>
  <si>
    <t>8-2-1-0-0-1001-501-002-2000-2400-2491-00-00</t>
  </si>
  <si>
    <t>aumentos</t>
  </si>
  <si>
    <t>disminuciones</t>
  </si>
  <si>
    <t>8-2-1-0-0-1001-501-002-3000-3500-3591-00-00</t>
  </si>
  <si>
    <t>8-2-1-0-0-1001-501-002-2000-2900-0000-00-00</t>
  </si>
  <si>
    <t>8-2-1-0-0-1001-501-002-2000-2900-2951-00-00</t>
  </si>
  <si>
    <t>8-2-1-0-0-1001-501-002-2000-2900-2961-00-00</t>
  </si>
  <si>
    <t>8-2-1-0-0-1001-501-002-3000-3300-3361-00-00</t>
  </si>
  <si>
    <t>8-2-1-0-0-1001-501-001-5000-5100-0000-00-00</t>
  </si>
  <si>
    <t>MOBILIARIO Y EQUIPO ADMINISTRATIVO</t>
  </si>
  <si>
    <t>equipo de computo y tecnologia de la informacion</t>
  </si>
  <si>
    <t>8-2-1-0-0-1001-501-001-5000-5100-5151-00-00</t>
  </si>
  <si>
    <t>8-2-1-0-0-1001-501-002-2000-2100-2141-00-00</t>
  </si>
  <si>
    <t>materiales, útiles y equipos menores de tecnologias de la informacion y comunicaciones</t>
  </si>
  <si>
    <t>8-2-1-0-0-1001-501-001-3000-3600-3611-00-00</t>
  </si>
  <si>
    <t>difision por radio, television y otros medios de mensajes sobre programas y actividades gubernamentales</t>
  </si>
  <si>
    <t xml:space="preserve">compensaciones </t>
  </si>
  <si>
    <t>8-2-1-0-0-1001-502-001-1000-1300-1341-00-00</t>
  </si>
  <si>
    <t>8-2-1-0-0-1001-501-002-2000-2200-2231-00-00</t>
  </si>
  <si>
    <t>8-2-1-0-0-1001-501-002-2000-2900-2931-00-00</t>
  </si>
  <si>
    <t xml:space="preserve">Refacciones accesorios menores de mobiliario y equipo de administracion, educacional y recreativo </t>
  </si>
  <si>
    <t>8-2-1-0-0-1001-501-001-5000-5100-5111-00-00</t>
  </si>
  <si>
    <t xml:space="preserve">Muebles de oficina y estanteria </t>
  </si>
  <si>
    <t>8-1-1-0-0-1001-402-000-4301-0002-06-00</t>
  </si>
  <si>
    <t>Traslados Rehabilitacion</t>
  </si>
  <si>
    <t>8-1-1-0-0-1001-402-000-4301-0002-07-00</t>
  </si>
  <si>
    <t>Cuotas de recuperacion apoyos sociales</t>
  </si>
  <si>
    <t>8-1-1-0-0-1001-402-000-4301-0002-08-00</t>
  </si>
  <si>
    <t>Consulta Dental</t>
  </si>
  <si>
    <t>8-1-1-0-0-1001-402-000-4301-0002-09-00</t>
  </si>
  <si>
    <t xml:space="preserve">Esparcimiento y recreacion Adultos Mayores </t>
  </si>
  <si>
    <t>8-1-1-0-0-1001-402-000-4301-0002-10-00</t>
  </si>
  <si>
    <t>Consulta Optometrista</t>
  </si>
  <si>
    <t>PRONOSTICOS DE INGRESOS 2016</t>
  </si>
  <si>
    <t>PRONOSTICO DE INGRESOS PARA EL EJERCICIO FISCAL DE 2016</t>
  </si>
  <si>
    <t>PRONOSTICO DE EGRESOS 2016</t>
  </si>
  <si>
    <t>PRONOSTICO DE EGRESOS PARA EL EJERCICIO FISCAL DE 2016</t>
  </si>
  <si>
    <t>8-2-1-0-0-1001-501-002-2000-2400-2451-00-00</t>
  </si>
  <si>
    <t>8-2-1-0-0-1001-501-002-2000-2400-2461-00-00</t>
  </si>
  <si>
    <t>Material Electrico y electronico</t>
  </si>
  <si>
    <t>8-2-1-0-0-1001-501-002-2000-2500-2531-00-00</t>
  </si>
  <si>
    <t>Honorarios asimilabes a salarios</t>
  </si>
  <si>
    <t>8-2-1-0-0-1001-501-002-3000-3700-0000-00-00</t>
  </si>
  <si>
    <t xml:space="preserve">SERVICIOS DE TRASLADO Y VIATICOS </t>
  </si>
  <si>
    <t>Juicios</t>
  </si>
  <si>
    <t>8-2-1-0-0-1001-501-002-3000-3700-3751-00-00</t>
  </si>
  <si>
    <t>TOTAL PRESUPUESTO DE INGRESOS 2014        $6,231,063.00</t>
  </si>
  <si>
    <t>TOTAL PRONOSTICO DE EGRESOS 2014            6,231,063.00</t>
  </si>
  <si>
    <t>viaticos en el Pais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</si>
</sst>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000000000000"/>
  </numFmts>
  <fonts count="4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3" tint="-0.249977111117893"/>
      <name val="Arial"/>
      <family val="2"/>
    </font>
    <font>
      <sz val="8"/>
      <color theme="3" tint="-0.249977111117893"/>
      <name val="Calibri"/>
      <family val="2"/>
      <scheme val="minor"/>
    </font>
    <font>
      <sz val="9"/>
      <name val="Arial"/>
      <family val="2"/>
    </font>
    <font>
      <sz val="8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9"/>
      <color theme="3" tint="-0.249977111117893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FFFF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4" fontId="4" fillId="0" borderId="0" xfId="2" applyNumberFormat="1" applyFont="1" applyAlignment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4" fontId="3" fillId="0" borderId="0" xfId="2" applyNumberFormat="1" applyFont="1" applyAlignment="1"/>
    <xf numFmtId="4" fontId="4" fillId="0" borderId="0" xfId="2" applyNumberFormat="1" applyFont="1" applyFill="1" applyAlignment="1"/>
    <xf numFmtId="0" fontId="6" fillId="0" borderId="0" xfId="0" applyFont="1" applyFill="1"/>
    <xf numFmtId="4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/>
    <xf numFmtId="43" fontId="8" fillId="0" borderId="0" xfId="2" applyFont="1" applyFill="1" applyBorder="1" applyAlignment="1">
      <alignment wrapText="1"/>
    </xf>
    <xf numFmtId="0" fontId="9" fillId="0" borderId="0" xfId="0" applyFont="1"/>
    <xf numFmtId="0" fontId="10" fillId="0" borderId="0" xfId="0" applyFont="1"/>
    <xf numFmtId="43" fontId="11" fillId="0" borderId="0" xfId="2" applyFont="1" applyFill="1" applyBorder="1" applyAlignment="1">
      <alignment wrapText="1"/>
    </xf>
    <xf numFmtId="0" fontId="7" fillId="0" borderId="0" xfId="0" applyFont="1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14" fillId="0" borderId="1" xfId="0" applyFont="1" applyFill="1" applyBorder="1"/>
    <xf numFmtId="0" fontId="13" fillId="0" borderId="2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/>
    <xf numFmtId="0" fontId="14" fillId="0" borderId="0" xfId="0" applyFont="1"/>
    <xf numFmtId="0" fontId="16" fillId="0" borderId="0" xfId="0" applyFont="1"/>
    <xf numFmtId="43" fontId="13" fillId="0" borderId="0" xfId="2" applyFont="1" applyFill="1" applyAlignment="1"/>
    <xf numFmtId="0" fontId="17" fillId="0" borderId="0" xfId="1" applyFont="1" applyFill="1" applyAlignment="1" applyProtection="1">
      <alignment horizontal="center"/>
    </xf>
    <xf numFmtId="0" fontId="14" fillId="0" borderId="0" xfId="0" applyFont="1" applyFill="1" applyAlignment="1">
      <alignment wrapText="1"/>
    </xf>
    <xf numFmtId="0" fontId="12" fillId="0" borderId="0" xfId="0" applyFont="1" applyAlignment="1">
      <alignment horizontal="center" vertical="center" wrapText="1"/>
    </xf>
    <xf numFmtId="4" fontId="18" fillId="0" borderId="0" xfId="0" applyNumberFormat="1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/>
    <xf numFmtId="0" fontId="0" fillId="0" borderId="0" xfId="0" applyFont="1"/>
    <xf numFmtId="0" fontId="10" fillId="0" borderId="0" xfId="0" applyFont="1" applyFill="1" applyAlignment="1">
      <alignment horizontal="center"/>
    </xf>
    <xf numFmtId="4" fontId="10" fillId="0" borderId="0" xfId="2" applyNumberFormat="1" applyFont="1" applyAlignment="1"/>
    <xf numFmtId="0" fontId="10" fillId="0" borderId="0" xfId="0" applyFont="1" applyFill="1" applyAlignment="1">
      <alignment wrapText="1"/>
    </xf>
    <xf numFmtId="4" fontId="19" fillId="0" borderId="0" xfId="2" applyNumberFormat="1" applyFont="1" applyAlignment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4" fontId="18" fillId="0" borderId="0" xfId="2" applyNumberFormat="1" applyFont="1" applyAlignment="1"/>
    <xf numFmtId="4" fontId="10" fillId="0" borderId="0" xfId="2" applyNumberFormat="1" applyFont="1" applyFill="1" applyAlignment="1"/>
    <xf numFmtId="0" fontId="19" fillId="0" borderId="0" xfId="0" applyFont="1" applyFill="1"/>
    <xf numFmtId="4" fontId="19" fillId="0" borderId="0" xfId="0" applyNumberFormat="1" applyFont="1" applyFill="1" applyBorder="1"/>
    <xf numFmtId="43" fontId="10" fillId="0" borderId="0" xfId="2" applyFont="1" applyFill="1" applyBorder="1" applyAlignment="1">
      <alignment wrapText="1"/>
    </xf>
    <xf numFmtId="4" fontId="19" fillId="0" borderId="0" xfId="2" applyNumberFormat="1" applyFont="1" applyFill="1" applyAlignment="1"/>
    <xf numFmtId="43" fontId="0" fillId="0" borderId="0" xfId="2" applyFont="1"/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43" fontId="4" fillId="0" borderId="0" xfId="2" applyFont="1" applyFill="1" applyBorder="1" applyAlignment="1">
      <alignment wrapText="1"/>
    </xf>
    <xf numFmtId="4" fontId="12" fillId="0" borderId="0" xfId="0" applyNumberFormat="1" applyFont="1"/>
    <xf numFmtId="4" fontId="3" fillId="0" borderId="0" xfId="2" applyNumberFormat="1" applyFont="1" applyFill="1" applyAlignment="1"/>
    <xf numFmtId="0" fontId="21" fillId="0" borderId="0" xfId="0" applyFont="1"/>
    <xf numFmtId="43" fontId="21" fillId="0" borderId="0" xfId="2" applyFont="1"/>
    <xf numFmtId="0" fontId="22" fillId="0" borderId="0" xfId="0" applyFont="1"/>
    <xf numFmtId="0" fontId="22" fillId="0" borderId="0" xfId="0" applyFont="1" applyFill="1"/>
    <xf numFmtId="4" fontId="21" fillId="0" borderId="0" xfId="0" applyNumberFormat="1" applyFont="1"/>
    <xf numFmtId="0" fontId="1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4" fontId="15" fillId="0" borderId="0" xfId="0" applyNumberFormat="1" applyFont="1"/>
    <xf numFmtId="0" fontId="12" fillId="0" borderId="0" xfId="0" applyFont="1" applyFill="1" applyAlignment="1">
      <alignment wrapText="1"/>
    </xf>
    <xf numFmtId="0" fontId="24" fillId="0" borderId="0" xfId="0" applyFont="1" applyFill="1"/>
    <xf numFmtId="0" fontId="23" fillId="0" borderId="0" xfId="0" applyFont="1" applyFill="1" applyAlignment="1">
      <alignment horizontal="left"/>
    </xf>
    <xf numFmtId="4" fontId="18" fillId="0" borderId="0" xfId="2" applyNumberFormat="1" applyFont="1" applyFill="1" applyAlignment="1"/>
    <xf numFmtId="0" fontId="14" fillId="0" borderId="10" xfId="0" applyFont="1" applyFill="1" applyBorder="1"/>
    <xf numFmtId="0" fontId="13" fillId="0" borderId="7" xfId="0" applyFont="1" applyFill="1" applyBorder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14" fillId="0" borderId="0" xfId="0" applyFont="1" applyFill="1" applyAlignme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wrapText="1"/>
    </xf>
    <xf numFmtId="3" fontId="14" fillId="0" borderId="0" xfId="0" applyNumberFormat="1" applyFont="1" applyFill="1" applyBorder="1"/>
    <xf numFmtId="0" fontId="12" fillId="0" borderId="0" xfId="0" applyFont="1" applyFill="1" applyBorder="1"/>
    <xf numFmtId="4" fontId="18" fillId="0" borderId="0" xfId="0" applyNumberFormat="1" applyFont="1" applyFill="1" applyBorder="1"/>
    <xf numFmtId="4" fontId="10" fillId="0" borderId="0" xfId="2" applyNumberFormat="1" applyFont="1" applyFill="1" applyBorder="1" applyAlignment="1"/>
    <xf numFmtId="4" fontId="19" fillId="0" borderId="0" xfId="2" applyNumberFormat="1" applyFont="1" applyFill="1" applyBorder="1" applyAlignment="1"/>
    <xf numFmtId="4" fontId="18" fillId="0" borderId="0" xfId="2" applyNumberFormat="1" applyFont="1" applyFill="1" applyBorder="1" applyAlignment="1"/>
    <xf numFmtId="4" fontId="6" fillId="0" borderId="0" xfId="0" applyNumberFormat="1" applyFont="1" applyFill="1" applyBorder="1"/>
    <xf numFmtId="4" fontId="3" fillId="0" borderId="0" xfId="0" applyNumberFormat="1" applyFont="1" applyFill="1" applyBorder="1"/>
    <xf numFmtId="4" fontId="4" fillId="0" borderId="0" xfId="2" applyNumberFormat="1" applyFont="1" applyFill="1" applyBorder="1" applyAlignment="1"/>
    <xf numFmtId="4" fontId="3" fillId="0" borderId="0" xfId="2" applyNumberFormat="1" applyFont="1" applyFill="1" applyBorder="1" applyAlignment="1"/>
    <xf numFmtId="0" fontId="28" fillId="0" borderId="0" xfId="0" applyFont="1" applyFill="1" applyBorder="1"/>
    <xf numFmtId="4" fontId="14" fillId="0" borderId="0" xfId="0" applyNumberFormat="1" applyFont="1" applyFill="1" applyBorder="1"/>
    <xf numFmtId="0" fontId="13" fillId="0" borderId="0" xfId="0" applyFont="1" applyFill="1"/>
    <xf numFmtId="43" fontId="23" fillId="0" borderId="0" xfId="2" applyFont="1" applyFill="1"/>
    <xf numFmtId="4" fontId="12" fillId="0" borderId="0" xfId="0" applyNumberFormat="1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/>
    <xf numFmtId="3" fontId="13" fillId="0" borderId="0" xfId="0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center" vertical="center" wrapText="1"/>
    </xf>
    <xf numFmtId="4" fontId="13" fillId="0" borderId="0" xfId="0" applyNumberFormat="1" applyFont="1" applyFill="1" applyBorder="1"/>
    <xf numFmtId="4" fontId="27" fillId="0" borderId="0" xfId="0" applyNumberFormat="1" applyFont="1" applyFill="1" applyBorder="1"/>
    <xf numFmtId="43" fontId="14" fillId="0" borderId="0" xfId="2" applyFont="1" applyFill="1" applyBorder="1" applyAlignment="1">
      <alignment wrapText="1"/>
    </xf>
    <xf numFmtId="0" fontId="27" fillId="2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4" fontId="14" fillId="3" borderId="0" xfId="0" applyNumberFormat="1" applyFont="1" applyFill="1" applyBorder="1"/>
    <xf numFmtId="0" fontId="12" fillId="0" borderId="10" xfId="0" applyFont="1" applyFill="1" applyBorder="1"/>
    <xf numFmtId="0" fontId="12" fillId="0" borderId="3" xfId="0" applyFont="1" applyFill="1" applyBorder="1"/>
    <xf numFmtId="4" fontId="13" fillId="0" borderId="5" xfId="0" applyNumberFormat="1" applyFont="1" applyFill="1" applyBorder="1"/>
    <xf numFmtId="0" fontId="12" fillId="0" borderId="7" xfId="0" applyFont="1" applyFill="1" applyBorder="1"/>
    <xf numFmtId="0" fontId="12" fillId="0" borderId="4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 vertical="top"/>
    </xf>
    <xf numFmtId="15" fontId="14" fillId="0" borderId="11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 wrapText="1"/>
    </xf>
    <xf numFmtId="4" fontId="30" fillId="0" borderId="0" xfId="0" applyNumberFormat="1" applyFont="1" applyFill="1"/>
    <xf numFmtId="4" fontId="30" fillId="0" borderId="0" xfId="0" applyNumberFormat="1" applyFont="1" applyFill="1" applyBorder="1"/>
    <xf numFmtId="4" fontId="23" fillId="0" borderId="0" xfId="0" applyNumberFormat="1" applyFont="1" applyFill="1"/>
    <xf numFmtId="4" fontId="23" fillId="0" borderId="0" xfId="0" applyNumberFormat="1" applyFont="1" applyFill="1" applyBorder="1"/>
    <xf numFmtId="4" fontId="13" fillId="0" borderId="0" xfId="2" applyNumberFormat="1" applyFont="1" applyFill="1" applyAlignment="1"/>
    <xf numFmtId="4" fontId="13" fillId="0" borderId="0" xfId="2" applyNumberFormat="1" applyFont="1" applyFill="1" applyBorder="1" applyAlignment="1"/>
    <xf numFmtId="4" fontId="13" fillId="0" borderId="0" xfId="2" applyNumberFormat="1" applyFont="1" applyAlignment="1"/>
    <xf numFmtId="4" fontId="14" fillId="0" borderId="0" xfId="2" applyNumberFormat="1" applyFont="1" applyFill="1" applyAlignment="1"/>
    <xf numFmtId="4" fontId="14" fillId="0" borderId="0" xfId="2" applyNumberFormat="1" applyFont="1" applyAlignment="1"/>
    <xf numFmtId="4" fontId="13" fillId="0" borderId="0" xfId="0" applyNumberFormat="1" applyFont="1" applyFill="1"/>
    <xf numFmtId="4" fontId="23" fillId="0" borderId="0" xfId="2" applyNumberFormat="1" applyFont="1" applyFill="1" applyAlignment="1"/>
    <xf numFmtId="4" fontId="23" fillId="0" borderId="0" xfId="2" applyNumberFormat="1" applyFont="1" applyFill="1" applyBorder="1" applyAlignment="1"/>
    <xf numFmtId="4" fontId="14" fillId="0" borderId="0" xfId="2" applyNumberFormat="1" applyFont="1" applyFill="1" applyBorder="1" applyAlignment="1"/>
    <xf numFmtId="43" fontId="23" fillId="0" borderId="0" xfId="2" applyFont="1" applyFill="1" applyAlignment="1">
      <alignment horizontal="center"/>
    </xf>
    <xf numFmtId="43" fontId="23" fillId="0" borderId="0" xfId="2" applyFont="1" applyFill="1" applyBorder="1" applyAlignment="1">
      <alignment horizontal="center"/>
    </xf>
    <xf numFmtId="4" fontId="24" fillId="0" borderId="0" xfId="0" applyNumberFormat="1" applyFont="1" applyFill="1"/>
    <xf numFmtId="43" fontId="16" fillId="0" borderId="0" xfId="2" applyFont="1" applyFill="1" applyBorder="1" applyAlignment="1">
      <alignment wrapText="1"/>
    </xf>
    <xf numFmtId="4" fontId="24" fillId="0" borderId="0" xfId="0" applyNumberFormat="1" applyFont="1" applyFill="1" applyBorder="1"/>
    <xf numFmtId="43" fontId="13" fillId="0" borderId="0" xfId="2" applyFont="1" applyFill="1" applyBorder="1" applyAlignment="1">
      <alignment wrapText="1"/>
    </xf>
    <xf numFmtId="43" fontId="12" fillId="0" borderId="0" xfId="2" applyFont="1" applyFill="1" applyBorder="1"/>
    <xf numFmtId="4" fontId="14" fillId="4" borderId="0" xfId="2" applyNumberFormat="1" applyFont="1" applyFill="1" applyAlignment="1"/>
    <xf numFmtId="4" fontId="31" fillId="4" borderId="0" xfId="2" applyNumberFormat="1" applyFont="1" applyFill="1" applyAlignment="1"/>
    <xf numFmtId="0" fontId="1" fillId="0" borderId="0" xfId="0" applyFont="1"/>
    <xf numFmtId="43" fontId="1" fillId="0" borderId="0" xfId="2" applyFont="1"/>
    <xf numFmtId="0" fontId="32" fillId="0" borderId="0" xfId="0" applyFont="1"/>
    <xf numFmtId="0" fontId="32" fillId="0" borderId="0" xfId="0" applyFont="1" applyAlignment="1">
      <alignment horizontal="right"/>
    </xf>
    <xf numFmtId="43" fontId="32" fillId="0" borderId="0" xfId="2" applyFont="1"/>
    <xf numFmtId="9" fontId="1" fillId="0" borderId="0" xfId="3" applyFont="1"/>
    <xf numFmtId="0" fontId="1" fillId="0" borderId="0" xfId="0" applyFont="1" applyAlignment="1">
      <alignment horizontal="left"/>
    </xf>
    <xf numFmtId="43" fontId="1" fillId="0" borderId="0" xfId="2" applyFont="1" applyAlignment="1">
      <alignment horizontal="left"/>
    </xf>
    <xf numFmtId="43" fontId="32" fillId="0" borderId="0" xfId="2" applyFont="1" applyAlignment="1">
      <alignment horizontal="right"/>
    </xf>
    <xf numFmtId="4" fontId="33" fillId="0" borderId="0" xfId="2" applyNumberFormat="1" applyFont="1" applyFill="1" applyAlignment="1"/>
    <xf numFmtId="0" fontId="32" fillId="0" borderId="0" xfId="0" applyFont="1" applyAlignment="1">
      <alignment horizontal="left"/>
    </xf>
    <xf numFmtId="10" fontId="1" fillId="0" borderId="0" xfId="3" applyNumberFormat="1" applyFont="1"/>
    <xf numFmtId="9" fontId="1" fillId="0" borderId="0" xfId="3" applyNumberFormat="1" applyFont="1"/>
    <xf numFmtId="43" fontId="32" fillId="0" borderId="0" xfId="0" applyNumberFormat="1" applyFont="1"/>
    <xf numFmtId="0" fontId="32" fillId="0" borderId="0" xfId="0" applyFont="1" applyAlignment="1"/>
    <xf numFmtId="0" fontId="32" fillId="0" borderId="0" xfId="0" applyFont="1" applyAlignment="1">
      <alignment horizontal="center"/>
    </xf>
    <xf numFmtId="43" fontId="32" fillId="0" borderId="0" xfId="2" applyFont="1" applyAlignment="1">
      <alignment horizontal="center"/>
    </xf>
    <xf numFmtId="0" fontId="14" fillId="0" borderId="0" xfId="0" applyFont="1" applyFill="1" applyAlignment="1">
      <alignment horizontal="left" vertical="center"/>
    </xf>
    <xf numFmtId="4" fontId="14" fillId="5" borderId="0" xfId="0" applyNumberFormat="1" applyFont="1" applyFill="1"/>
    <xf numFmtId="0" fontId="12" fillId="0" borderId="12" xfId="0" applyFont="1" applyBorder="1"/>
    <xf numFmtId="0" fontId="12" fillId="0" borderId="0" xfId="0" applyFont="1" applyBorder="1"/>
    <xf numFmtId="43" fontId="12" fillId="0" borderId="0" xfId="2" applyFont="1"/>
    <xf numFmtId="0" fontId="13" fillId="0" borderId="0" xfId="0" applyFont="1" applyAlignment="1">
      <alignment horizontal="center" vertical="center" wrapText="1"/>
    </xf>
    <xf numFmtId="0" fontId="13" fillId="6" borderId="0" xfId="0" applyFont="1" applyFill="1"/>
    <xf numFmtId="0" fontId="14" fillId="6" borderId="0" xfId="0" applyFont="1" applyFill="1"/>
    <xf numFmtId="0" fontId="14" fillId="6" borderId="0" xfId="0" applyFont="1" applyFill="1" applyAlignment="1">
      <alignment wrapText="1"/>
    </xf>
    <xf numFmtId="4" fontId="14" fillId="6" borderId="0" xfId="2" applyNumberFormat="1" applyFont="1" applyFill="1" applyAlignment="1"/>
    <xf numFmtId="0" fontId="14" fillId="6" borderId="0" xfId="0" applyFont="1" applyFill="1" applyAlignment="1">
      <alignment horizontal="center"/>
    </xf>
    <xf numFmtId="0" fontId="12" fillId="6" borderId="0" xfId="0" applyFont="1" applyFill="1" applyAlignment="1">
      <alignment wrapText="1"/>
    </xf>
    <xf numFmtId="0" fontId="18" fillId="6" borderId="0" xfId="0" applyFont="1" applyFill="1" applyAlignment="1">
      <alignment horizontal="center"/>
    </xf>
    <xf numFmtId="0" fontId="18" fillId="6" borderId="0" xfId="0" applyFont="1" applyFill="1" applyAlignment="1">
      <alignment wrapText="1"/>
    </xf>
    <xf numFmtId="4" fontId="18" fillId="6" borderId="0" xfId="2" applyNumberFormat="1" applyFont="1" applyFill="1" applyAlignment="1"/>
    <xf numFmtId="0" fontId="19" fillId="6" borderId="0" xfId="0" applyFont="1" applyFill="1" applyAlignment="1">
      <alignment wrapText="1"/>
    </xf>
    <xf numFmtId="4" fontId="19" fillId="6" borderId="0" xfId="2" applyNumberFormat="1" applyFont="1" applyFill="1" applyAlignment="1"/>
    <xf numFmtId="6" fontId="12" fillId="0" borderId="0" xfId="0" applyNumberFormat="1" applyFont="1"/>
    <xf numFmtId="4" fontId="29" fillId="0" borderId="0" xfId="2" applyNumberFormat="1" applyFont="1" applyFill="1" applyAlignment="1"/>
    <xf numFmtId="4" fontId="29" fillId="0" borderId="0" xfId="0" applyNumberFormat="1" applyFont="1" applyFill="1"/>
    <xf numFmtId="0" fontId="34" fillId="0" borderId="0" xfId="0" applyFont="1" applyFill="1"/>
    <xf numFmtId="0" fontId="35" fillId="0" borderId="0" xfId="0" applyFont="1" applyFill="1"/>
    <xf numFmtId="4" fontId="35" fillId="0" borderId="0" xfId="0" applyNumberFormat="1" applyFont="1" applyFill="1"/>
    <xf numFmtId="0" fontId="36" fillId="0" borderId="0" xfId="0" applyFont="1" applyFill="1"/>
    <xf numFmtId="4" fontId="12" fillId="0" borderId="0" xfId="2" applyNumberFormat="1" applyFont="1" applyFill="1" applyAlignment="1"/>
    <xf numFmtId="0" fontId="37" fillId="0" borderId="0" xfId="0" applyFont="1" applyFill="1"/>
    <xf numFmtId="4" fontId="34" fillId="0" borderId="0" xfId="0" applyNumberFormat="1" applyFont="1" applyFill="1"/>
    <xf numFmtId="4" fontId="36" fillId="0" borderId="0" xfId="0" applyNumberFormat="1" applyFont="1" applyFill="1"/>
    <xf numFmtId="4" fontId="38" fillId="0" borderId="0" xfId="2" applyNumberFormat="1" applyFont="1" applyAlignment="1"/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left"/>
    </xf>
    <xf numFmtId="4" fontId="34" fillId="0" borderId="0" xfId="2" applyNumberFormat="1" applyFont="1" applyAlignment="1"/>
    <xf numFmtId="0" fontId="37" fillId="0" borderId="0" xfId="0" applyFont="1" applyFill="1" applyAlignment="1">
      <alignment wrapText="1"/>
    </xf>
    <xf numFmtId="4" fontId="38" fillId="0" borderId="0" xfId="2" applyNumberFormat="1" applyFont="1" applyFill="1" applyAlignment="1"/>
    <xf numFmtId="0" fontId="29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/>
    </xf>
    <xf numFmtId="4" fontId="37" fillId="0" borderId="0" xfId="2" applyNumberFormat="1" applyFont="1" applyFill="1" applyAlignment="1"/>
    <xf numFmtId="4" fontId="34" fillId="0" borderId="0" xfId="2" applyNumberFormat="1" applyFont="1" applyFill="1" applyAlignment="1"/>
    <xf numFmtId="4" fontId="39" fillId="0" borderId="0" xfId="0" applyNumberFormat="1" applyFont="1" applyFill="1"/>
    <xf numFmtId="0" fontId="12" fillId="0" borderId="8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44" fontId="12" fillId="0" borderId="0" xfId="4" applyFont="1"/>
    <xf numFmtId="44" fontId="29" fillId="0" borderId="0" xfId="4" applyFont="1"/>
    <xf numFmtId="0" fontId="29" fillId="0" borderId="0" xfId="0" applyFont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/>
    </xf>
    <xf numFmtId="0" fontId="14" fillId="0" borderId="8" xfId="0" applyFont="1" applyFill="1" applyBorder="1" applyAlignment="1">
      <alignment horizontal="center"/>
    </xf>
    <xf numFmtId="14" fontId="14" fillId="0" borderId="11" xfId="0" applyNumberFormat="1" applyFont="1" applyFill="1" applyBorder="1" applyAlignment="1">
      <alignment horizontal="center"/>
    </xf>
    <xf numFmtId="0" fontId="40" fillId="0" borderId="0" xfId="0" applyFont="1" applyFill="1" applyAlignment="1">
      <alignment wrapText="1"/>
    </xf>
    <xf numFmtId="4" fontId="23" fillId="0" borderId="0" xfId="2" applyNumberFormat="1" applyFont="1" applyAlignment="1"/>
    <xf numFmtId="4" fontId="41" fillId="0" borderId="0" xfId="0" applyNumberFormat="1" applyFont="1" applyFill="1"/>
    <xf numFmtId="4" fontId="42" fillId="0" borderId="0" xfId="0" applyNumberFormat="1" applyFont="1" applyFill="1"/>
    <xf numFmtId="4" fontId="29" fillId="0" borderId="0" xfId="0" applyNumberFormat="1" applyFont="1"/>
    <xf numFmtId="4" fontId="42" fillId="0" borderId="0" xfId="0" applyNumberFormat="1" applyFont="1"/>
    <xf numFmtId="4" fontId="41" fillId="0" borderId="0" xfId="0" applyNumberFormat="1" applyFont="1"/>
    <xf numFmtId="4" fontId="43" fillId="0" borderId="0" xfId="0" applyNumberFormat="1" applyFont="1"/>
    <xf numFmtId="44" fontId="44" fillId="0" borderId="0" xfId="4" applyFont="1"/>
    <xf numFmtId="44" fontId="44" fillId="0" borderId="0" xfId="0" applyNumberFormat="1" applyFont="1"/>
    <xf numFmtId="0" fontId="37" fillId="0" borderId="0" xfId="0" applyFont="1" applyFill="1" applyAlignment="1">
      <alignment horizontal="left"/>
    </xf>
    <xf numFmtId="4" fontId="0" fillId="0" borderId="0" xfId="4" applyNumberFormat="1" applyFont="1"/>
    <xf numFmtId="4" fontId="29" fillId="0" borderId="0" xfId="4" applyNumberFormat="1" applyFont="1"/>
    <xf numFmtId="4" fontId="34" fillId="0" borderId="0" xfId="4" applyNumberFormat="1" applyFont="1"/>
    <xf numFmtId="0" fontId="29" fillId="0" borderId="0" xfId="0" applyFont="1" applyAlignment="1">
      <alignment horizontal="center"/>
    </xf>
    <xf numFmtId="0" fontId="45" fillId="0" borderId="0" xfId="0" applyFont="1"/>
    <xf numFmtId="2" fontId="46" fillId="0" borderId="0" xfId="0" applyNumberFormat="1" applyFont="1"/>
    <xf numFmtId="2" fontId="0" fillId="0" borderId="0" xfId="0" applyNumberFormat="1"/>
    <xf numFmtId="4" fontId="12" fillId="0" borderId="0" xfId="0" applyNumberFormat="1" applyFont="1" applyFill="1"/>
    <xf numFmtId="4" fontId="0" fillId="0" borderId="0" xfId="0" applyNumberFormat="1"/>
    <xf numFmtId="4" fontId="23" fillId="0" borderId="0" xfId="0" applyNumberFormat="1" applyFont="1"/>
    <xf numFmtId="4" fontId="34" fillId="0" borderId="0" xfId="0" applyNumberFormat="1" applyFont="1"/>
    <xf numFmtId="2" fontId="29" fillId="0" borderId="0" xfId="0" applyNumberFormat="1" applyFont="1"/>
    <xf numFmtId="2" fontId="12" fillId="0" borderId="0" xfId="0" applyNumberFormat="1" applyFont="1"/>
    <xf numFmtId="2" fontId="42" fillId="0" borderId="0" xfId="0" applyNumberFormat="1" applyFont="1"/>
    <xf numFmtId="4" fontId="38" fillId="0" borderId="0" xfId="4" applyNumberFormat="1" applyFont="1"/>
    <xf numFmtId="4" fontId="14" fillId="0" borderId="0" xfId="0" applyNumberFormat="1" applyFont="1"/>
    <xf numFmtId="4" fontId="13" fillId="0" borderId="0" xfId="0" applyNumberFormat="1" applyFont="1"/>
    <xf numFmtId="4" fontId="35" fillId="0" borderId="0" xfId="0" applyNumberFormat="1" applyFont="1"/>
    <xf numFmtId="4" fontId="47" fillId="0" borderId="0" xfId="0" applyNumberFormat="1" applyFont="1"/>
    <xf numFmtId="2" fontId="23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5" fontId="14" fillId="0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</cellXfs>
  <cellStyles count="5">
    <cellStyle name="Hipervínculo" xfId="1" builtinId="8"/>
    <cellStyle name="Millares" xfId="2" builtinId="3"/>
    <cellStyle name="Moneda" xfId="4" builtinId="4"/>
    <cellStyle name="Normal" xfId="0" builtinId="0"/>
    <cellStyle name="Porcentual" xfId="3" builtinId="5"/>
  </cellStyles>
  <dxfs count="0"/>
  <tableStyles count="0" defaultTableStyle="TableStyleMedium9" defaultPivotStyle="PivotStyleLight16"/>
  <colors>
    <mruColors>
      <color rgb="FFFFFF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opLeftCell="A4" zoomScale="85" zoomScaleNormal="85" workbookViewId="0">
      <selection activeCell="X25" sqref="X25"/>
    </sheetView>
  </sheetViews>
  <sheetFormatPr baseColWidth="10" defaultRowHeight="12.75"/>
  <cols>
    <col min="1" max="1" width="43.33203125" style="81" customWidth="1"/>
    <col min="2" max="2" width="68.83203125" style="81" customWidth="1"/>
    <col min="3" max="3" width="22.83203125" style="87" hidden="1" customWidth="1"/>
    <col min="4" max="4" width="17.5" style="21" hidden="1" customWidth="1"/>
    <col min="5" max="5" width="39.1640625" style="21" hidden="1" customWidth="1"/>
    <col min="6" max="6" width="31.1640625" style="21" hidden="1" customWidth="1"/>
    <col min="7" max="7" width="12.6640625" style="21" hidden="1" customWidth="1"/>
    <col min="8" max="8" width="14.1640625" style="21" hidden="1" customWidth="1"/>
    <col min="9" max="9" width="15.33203125" style="21" hidden="1" customWidth="1"/>
    <col min="10" max="10" width="10.83203125" style="21" hidden="1" customWidth="1"/>
    <col min="11" max="11" width="13.83203125" style="21" hidden="1" customWidth="1"/>
    <col min="12" max="12" width="16.6640625" style="21" hidden="1" customWidth="1"/>
    <col min="13" max="13" width="18.5" style="21" hidden="1" customWidth="1"/>
    <col min="14" max="14" width="28.83203125" style="21" hidden="1" customWidth="1"/>
    <col min="15" max="15" width="27.6640625" style="21" hidden="1" customWidth="1"/>
    <col min="16" max="16" width="19.1640625" style="21" hidden="1" customWidth="1"/>
    <col min="17" max="17" width="20.83203125" style="21" hidden="1" customWidth="1"/>
    <col min="18" max="18" width="24.83203125" style="21" hidden="1" customWidth="1"/>
    <col min="19" max="19" width="10.33203125" style="21" hidden="1" customWidth="1"/>
    <col min="20" max="20" width="14.5" style="21" hidden="1" customWidth="1"/>
    <col min="21" max="21" width="21.1640625" style="21" customWidth="1"/>
    <col min="22" max="16384" width="12" style="21"/>
  </cols>
  <sheetData>
    <row r="1" spans="1:21">
      <c r="A1" s="79" t="s">
        <v>6098</v>
      </c>
      <c r="B1" s="79"/>
      <c r="C1" s="79"/>
    </row>
    <row r="2" spans="1:21">
      <c r="A2" s="24" t="s">
        <v>5534</v>
      </c>
      <c r="B2" s="24"/>
      <c r="C2" s="103"/>
    </row>
    <row r="3" spans="1:21">
      <c r="A3" s="24" t="s">
        <v>6098</v>
      </c>
      <c r="B3" s="24"/>
      <c r="C3" s="103"/>
    </row>
    <row r="4" spans="1:21">
      <c r="A4" s="80" t="s">
        <v>5535</v>
      </c>
      <c r="B4" s="24" t="s">
        <v>5536</v>
      </c>
      <c r="C4" s="103"/>
    </row>
    <row r="5" spans="1:21">
      <c r="A5" s="80"/>
      <c r="B5" s="24"/>
      <c r="C5" s="103"/>
    </row>
    <row r="6" spans="1:21">
      <c r="C6" s="104"/>
    </row>
    <row r="7" spans="1:21" s="37" customFormat="1" ht="38.25">
      <c r="A7" s="82" t="s">
        <v>0</v>
      </c>
      <c r="B7" s="82" t="s">
        <v>1</v>
      </c>
      <c r="C7" s="82" t="s">
        <v>5538</v>
      </c>
      <c r="D7" s="105" t="s">
        <v>5916</v>
      </c>
      <c r="E7" s="82" t="s">
        <v>5917</v>
      </c>
      <c r="F7" s="105" t="s">
        <v>5918</v>
      </c>
      <c r="G7" s="105" t="s">
        <v>5916</v>
      </c>
      <c r="H7" s="82" t="s">
        <v>5917</v>
      </c>
      <c r="I7" s="105" t="s">
        <v>5993</v>
      </c>
      <c r="J7" s="37" t="s">
        <v>5916</v>
      </c>
      <c r="K7" s="37" t="s">
        <v>5917</v>
      </c>
      <c r="L7" s="204" t="s">
        <v>6023</v>
      </c>
      <c r="O7" s="204" t="s">
        <v>6038</v>
      </c>
      <c r="R7" s="204" t="s">
        <v>6054</v>
      </c>
      <c r="S7" s="204" t="s">
        <v>6065</v>
      </c>
      <c r="T7" s="204" t="s">
        <v>6066</v>
      </c>
      <c r="U7" s="204" t="s">
        <v>6097</v>
      </c>
    </row>
    <row r="8" spans="1:21">
      <c r="A8" s="25"/>
      <c r="B8" s="25"/>
      <c r="C8" s="25"/>
    </row>
    <row r="9" spans="1:21" ht="15.75">
      <c r="A9" s="97" t="s">
        <v>5607</v>
      </c>
      <c r="B9" s="25" t="s">
        <v>5598</v>
      </c>
      <c r="C9" s="106" t="e">
        <f>C10+C12+C28+C29+C41+#REF!+C63+#REF!</f>
        <v>#REF!</v>
      </c>
      <c r="F9" s="106" t="e">
        <f>F10+F12+F28+F29+F41+#REF!+F63+#REF!+F70</f>
        <v>#REF!</v>
      </c>
      <c r="I9" s="106" t="e">
        <f>I10+I12+I28+I29+I41+#REF!+I63+#REF!+I70</f>
        <v>#REF!</v>
      </c>
      <c r="J9" s="21">
        <v>0</v>
      </c>
      <c r="L9" s="203" t="e">
        <f>L10+L12+L28+L29+L41+#REF!+L63+#REF!+L70</f>
        <v>#REF!</v>
      </c>
      <c r="O9" s="217">
        <f>SUM(O12+O41)</f>
        <v>6690056</v>
      </c>
      <c r="R9" s="217">
        <f>SUM(R12+R41)</f>
        <v>6690056</v>
      </c>
      <c r="U9" s="217">
        <f>U12+U41</f>
        <v>6231063</v>
      </c>
    </row>
    <row r="10" spans="1:21">
      <c r="A10" s="83" t="s">
        <v>5540</v>
      </c>
      <c r="B10" s="83" t="s">
        <v>5541</v>
      </c>
      <c r="C10" s="107">
        <v>0</v>
      </c>
      <c r="F10" s="107">
        <v>0</v>
      </c>
      <c r="I10" s="107">
        <v>0</v>
      </c>
      <c r="L10" s="21">
        <v>0</v>
      </c>
    </row>
    <row r="11" spans="1:21">
      <c r="A11" s="83"/>
      <c r="B11" s="83"/>
      <c r="C11" s="107"/>
      <c r="F11" s="107"/>
      <c r="I11" s="107"/>
    </row>
    <row r="12" spans="1:21" ht="15.75">
      <c r="A12" s="107" t="s">
        <v>5608</v>
      </c>
      <c r="B12" s="107" t="s">
        <v>5542</v>
      </c>
      <c r="C12" s="107">
        <f>C13</f>
        <v>25600</v>
      </c>
      <c r="F12" s="107">
        <f>F13</f>
        <v>25600</v>
      </c>
      <c r="I12" s="107">
        <f>I13</f>
        <v>25600</v>
      </c>
      <c r="L12" s="202">
        <f>L13</f>
        <v>74944</v>
      </c>
      <c r="O12" s="216">
        <f>SUM(O13)</f>
        <v>25000</v>
      </c>
      <c r="R12" s="216">
        <f>SUM(R13)</f>
        <v>25000</v>
      </c>
      <c r="U12" s="216">
        <f>SUM(U13)</f>
        <v>383007</v>
      </c>
    </row>
    <row r="13" spans="1:21">
      <c r="A13" s="106" t="s">
        <v>5609</v>
      </c>
      <c r="B13" s="85" t="s">
        <v>5543</v>
      </c>
      <c r="C13" s="106">
        <f>C14+C18</f>
        <v>25600</v>
      </c>
      <c r="F13" s="106">
        <f>F14+F18</f>
        <v>25600</v>
      </c>
      <c r="I13" s="106">
        <f>I14+I18</f>
        <v>25600</v>
      </c>
      <c r="L13" s="202">
        <f>L14+L18</f>
        <v>74944</v>
      </c>
      <c r="O13" s="202">
        <f>SUM(O14+O18)</f>
        <v>25000</v>
      </c>
      <c r="R13" s="203">
        <f>SUM(R14+R18)</f>
        <v>25000</v>
      </c>
      <c r="U13" s="202">
        <f>U14+U18</f>
        <v>383007</v>
      </c>
    </row>
    <row r="14" spans="1:21">
      <c r="A14" s="106" t="s">
        <v>5610</v>
      </c>
      <c r="B14" s="25" t="s">
        <v>5544</v>
      </c>
      <c r="C14" s="106">
        <f>SUM(C15:C17)</f>
        <v>3600</v>
      </c>
      <c r="F14" s="106">
        <f>SUM(F15:F17)</f>
        <v>3600</v>
      </c>
      <c r="I14" s="106">
        <f>SUM(I15:I17)</f>
        <v>3600</v>
      </c>
      <c r="L14" s="202">
        <f>SUM(L15:L17)</f>
        <v>23000</v>
      </c>
      <c r="M14" s="202"/>
      <c r="O14" s="203">
        <f>SUM(O15:O17)</f>
        <v>0</v>
      </c>
      <c r="R14" s="203">
        <f>SUM(R15:R17)</f>
        <v>0</v>
      </c>
      <c r="U14" s="203">
        <f>SUM(U15:U17)</f>
        <v>30000</v>
      </c>
    </row>
    <row r="15" spans="1:21">
      <c r="A15" s="98"/>
      <c r="B15" s="86"/>
      <c r="C15" s="98">
        <v>1000</v>
      </c>
      <c r="D15" s="108">
        <f>IF(C15&lt;F15,F15-C15,0)</f>
        <v>0</v>
      </c>
      <c r="E15" s="108">
        <f>IF(C15&gt;F15,C15-F15,0)</f>
        <v>0</v>
      </c>
      <c r="F15" s="98">
        <v>1000</v>
      </c>
      <c r="G15" s="108"/>
      <c r="H15" s="108"/>
      <c r="I15" s="98">
        <v>1000</v>
      </c>
      <c r="L15" s="202">
        <v>5000</v>
      </c>
      <c r="M15" s="202"/>
      <c r="N15" s="21">
        <v>5000</v>
      </c>
      <c r="O15" s="202">
        <f t="shared" ref="O15:O23" si="0">L15+M15-N15</f>
        <v>0</v>
      </c>
      <c r="R15" s="202">
        <f t="shared" ref="R15:R23" si="1">O15+P15-Q15</f>
        <v>0</v>
      </c>
      <c r="U15" s="202"/>
    </row>
    <row r="16" spans="1:21">
      <c r="A16" s="98" t="s">
        <v>5611</v>
      </c>
      <c r="B16" s="86" t="s">
        <v>6108</v>
      </c>
      <c r="C16" s="98">
        <v>2000</v>
      </c>
      <c r="D16" s="108">
        <f>IF(C16&lt;F16,F16-C16,0)</f>
        <v>0</v>
      </c>
      <c r="E16" s="108">
        <f>IF(C16&gt;F16,C16-F16,0)</f>
        <v>0</v>
      </c>
      <c r="F16" s="98">
        <v>2000</v>
      </c>
      <c r="G16" s="108"/>
      <c r="H16" s="108"/>
      <c r="I16" s="98">
        <v>2000</v>
      </c>
      <c r="L16" s="202">
        <v>15000</v>
      </c>
      <c r="M16" s="202"/>
      <c r="N16" s="21">
        <v>15000</v>
      </c>
      <c r="O16" s="202">
        <f t="shared" si="0"/>
        <v>0</v>
      </c>
      <c r="R16" s="202">
        <f t="shared" si="1"/>
        <v>0</v>
      </c>
      <c r="U16" s="202">
        <v>30000</v>
      </c>
    </row>
    <row r="17" spans="1:21">
      <c r="A17" s="98"/>
      <c r="B17" s="86"/>
      <c r="C17" s="98">
        <v>600</v>
      </c>
      <c r="D17" s="108">
        <f>IF(C17&lt;F17,F17-C17,0)</f>
        <v>0</v>
      </c>
      <c r="E17" s="108">
        <f>IF(C17&gt;F17,C17-F17,0)</f>
        <v>0</v>
      </c>
      <c r="F17" s="98">
        <v>600</v>
      </c>
      <c r="G17" s="108"/>
      <c r="H17" s="108"/>
      <c r="I17" s="98">
        <v>600</v>
      </c>
      <c r="L17" s="202">
        <v>3000</v>
      </c>
      <c r="M17" s="202"/>
      <c r="N17" s="21">
        <v>3000</v>
      </c>
      <c r="O17" s="202">
        <f t="shared" si="0"/>
        <v>0</v>
      </c>
      <c r="R17" s="202">
        <f t="shared" si="1"/>
        <v>0</v>
      </c>
      <c r="U17" s="202"/>
    </row>
    <row r="18" spans="1:21" ht="15.75">
      <c r="A18" s="106" t="s">
        <v>5612</v>
      </c>
      <c r="B18" s="25" t="s">
        <v>5545</v>
      </c>
      <c r="C18" s="106">
        <f>SUM(C19:C27)</f>
        <v>22000</v>
      </c>
      <c r="F18" s="106">
        <f>SUM(F19:F27)</f>
        <v>22000</v>
      </c>
      <c r="I18" s="106">
        <f>SUM(I19:I27)</f>
        <v>22000</v>
      </c>
      <c r="L18" s="202">
        <f>SUM(L19:L27)</f>
        <v>51944</v>
      </c>
      <c r="O18" s="216">
        <f>SUM(O19:O23)</f>
        <v>25000</v>
      </c>
      <c r="R18" s="216">
        <f>SUM(R19:R23)</f>
        <v>25000</v>
      </c>
      <c r="U18" s="216">
        <f>SUM(U19:U38)</f>
        <v>353007</v>
      </c>
    </row>
    <row r="19" spans="1:21">
      <c r="A19" s="98" t="s">
        <v>5613</v>
      </c>
      <c r="B19" s="86" t="s">
        <v>5546</v>
      </c>
      <c r="C19" s="98">
        <v>2000</v>
      </c>
      <c r="D19" s="108">
        <f>IF(C19&lt;F19,F19-C19,0)</f>
        <v>0</v>
      </c>
      <c r="E19" s="108">
        <f>IF(C19&gt;F19,C19-F19,0)</f>
        <v>0</v>
      </c>
      <c r="F19" s="98">
        <v>2000</v>
      </c>
      <c r="G19" s="108"/>
      <c r="H19" s="108"/>
      <c r="I19" s="98">
        <v>2000</v>
      </c>
      <c r="L19" s="202">
        <v>6389</v>
      </c>
      <c r="M19" s="202"/>
      <c r="N19" s="21">
        <v>4389</v>
      </c>
      <c r="O19" s="202">
        <f t="shared" si="0"/>
        <v>2000</v>
      </c>
      <c r="R19" s="202">
        <f t="shared" si="1"/>
        <v>2000</v>
      </c>
      <c r="U19" s="202">
        <v>70000</v>
      </c>
    </row>
    <row r="20" spans="1:21">
      <c r="A20" s="98" t="s">
        <v>5614</v>
      </c>
      <c r="B20" s="86" t="s">
        <v>5547</v>
      </c>
      <c r="C20" s="98">
        <v>5000</v>
      </c>
      <c r="D20" s="108">
        <f>IF(C20&lt;F20,F20-C20,0)</f>
        <v>0</v>
      </c>
      <c r="E20" s="108">
        <f>IF(C20&gt;F20,C20-F20,0)</f>
        <v>0</v>
      </c>
      <c r="F20" s="98">
        <v>5000</v>
      </c>
      <c r="G20" s="108"/>
      <c r="H20" s="108"/>
      <c r="I20" s="98">
        <v>5000</v>
      </c>
      <c r="L20" s="202">
        <v>10389</v>
      </c>
      <c r="M20" s="202"/>
      <c r="N20" s="21">
        <v>6389</v>
      </c>
      <c r="O20" s="202">
        <f t="shared" si="0"/>
        <v>4000</v>
      </c>
      <c r="R20" s="202">
        <f t="shared" si="1"/>
        <v>4000</v>
      </c>
      <c r="U20" s="202">
        <v>15000</v>
      </c>
    </row>
    <row r="21" spans="1:21">
      <c r="A21" s="98" t="s">
        <v>5615</v>
      </c>
      <c r="B21" s="86" t="s">
        <v>5548</v>
      </c>
      <c r="C21" s="98">
        <v>10000</v>
      </c>
      <c r="D21" s="108">
        <f>IF(C21&lt;F21,F21-C21,0)</f>
        <v>0</v>
      </c>
      <c r="E21" s="108">
        <f>IF(C21&gt;F21,C21-F21,0)</f>
        <v>0</v>
      </c>
      <c r="F21" s="98">
        <v>10000</v>
      </c>
      <c r="G21" s="108"/>
      <c r="H21" s="108"/>
      <c r="I21" s="98">
        <v>10000</v>
      </c>
      <c r="L21" s="202">
        <v>17389</v>
      </c>
      <c r="M21" s="202"/>
      <c r="N21" s="21">
        <v>7389</v>
      </c>
      <c r="O21" s="202">
        <f t="shared" si="0"/>
        <v>10000</v>
      </c>
      <c r="R21" s="202">
        <f t="shared" si="1"/>
        <v>10000</v>
      </c>
      <c r="U21" s="202">
        <v>85000</v>
      </c>
    </row>
    <row r="22" spans="1:21">
      <c r="A22" s="98" t="s">
        <v>5616</v>
      </c>
      <c r="B22" s="86" t="s">
        <v>5549</v>
      </c>
      <c r="C22" s="98">
        <v>3000</v>
      </c>
      <c r="D22" s="108">
        <f>IF(C22&lt;F22,F22-C22,0)</f>
        <v>0</v>
      </c>
      <c r="E22" s="108">
        <f>IF(C22&gt;F22,C22-F22,0)</f>
        <v>0</v>
      </c>
      <c r="F22" s="98">
        <v>3000</v>
      </c>
      <c r="G22" s="108"/>
      <c r="H22" s="108"/>
      <c r="I22" s="98">
        <v>3000</v>
      </c>
      <c r="L22" s="202">
        <v>7389</v>
      </c>
      <c r="M22" s="202"/>
      <c r="N22" s="21">
        <v>3389</v>
      </c>
      <c r="O22" s="202">
        <f t="shared" si="0"/>
        <v>4000</v>
      </c>
      <c r="R22" s="202">
        <f t="shared" si="1"/>
        <v>4000</v>
      </c>
      <c r="U22" s="202">
        <v>10000</v>
      </c>
    </row>
    <row r="23" spans="1:21">
      <c r="A23" s="98" t="s">
        <v>5617</v>
      </c>
      <c r="B23" s="86" t="s">
        <v>5595</v>
      </c>
      <c r="C23" s="98">
        <v>2000</v>
      </c>
      <c r="D23" s="108">
        <f>IF(C23&lt;F23,F23-C23,0)</f>
        <v>0</v>
      </c>
      <c r="E23" s="108">
        <f>IF(C23&gt;F23,C23-F23,0)</f>
        <v>0</v>
      </c>
      <c r="F23" s="98">
        <v>2000</v>
      </c>
      <c r="G23" s="108"/>
      <c r="H23" s="108"/>
      <c r="I23" s="98">
        <v>2000</v>
      </c>
      <c r="J23" s="59">
        <v>3558</v>
      </c>
      <c r="L23" s="202">
        <v>10388</v>
      </c>
      <c r="M23" s="202"/>
      <c r="N23" s="21">
        <v>5388</v>
      </c>
      <c r="O23" s="202">
        <f t="shared" si="0"/>
        <v>5000</v>
      </c>
      <c r="R23" s="202">
        <f t="shared" si="1"/>
        <v>5000</v>
      </c>
      <c r="U23" s="202">
        <v>30000</v>
      </c>
    </row>
    <row r="24" spans="1:21">
      <c r="A24" s="98" t="s">
        <v>6087</v>
      </c>
      <c r="B24" s="86" t="s">
        <v>6088</v>
      </c>
      <c r="C24" s="98"/>
      <c r="D24" s="108"/>
      <c r="E24" s="108"/>
      <c r="F24" s="98"/>
      <c r="G24" s="108"/>
      <c r="H24" s="108"/>
      <c r="I24" s="98"/>
      <c r="J24" s="59"/>
      <c r="L24" s="202"/>
      <c r="M24" s="202"/>
      <c r="O24" s="202"/>
      <c r="R24" s="202"/>
      <c r="U24" s="202">
        <v>24133.599999999999</v>
      </c>
    </row>
    <row r="25" spans="1:21">
      <c r="A25" s="98" t="s">
        <v>6089</v>
      </c>
      <c r="B25" s="86" t="s">
        <v>6090</v>
      </c>
      <c r="C25" s="98"/>
      <c r="D25" s="108"/>
      <c r="E25" s="108"/>
      <c r="F25" s="98"/>
      <c r="G25" s="108"/>
      <c r="H25" s="108"/>
      <c r="I25" s="98"/>
      <c r="J25" s="59"/>
      <c r="L25" s="202"/>
      <c r="M25" s="202"/>
      <c r="O25" s="202"/>
      <c r="R25" s="202"/>
      <c r="U25" s="202">
        <v>8000</v>
      </c>
    </row>
    <row r="26" spans="1:21">
      <c r="A26" s="98" t="s">
        <v>6091</v>
      </c>
      <c r="B26" s="86" t="s">
        <v>6092</v>
      </c>
      <c r="C26" s="98"/>
      <c r="D26" s="108"/>
      <c r="E26" s="108"/>
      <c r="F26" s="98"/>
      <c r="G26" s="108"/>
      <c r="H26" s="108"/>
      <c r="I26" s="98"/>
      <c r="J26" s="59"/>
      <c r="L26" s="202"/>
      <c r="M26" s="202"/>
      <c r="O26" s="202"/>
      <c r="R26" s="202"/>
      <c r="U26" s="202">
        <v>35873.4</v>
      </c>
    </row>
    <row r="27" spans="1:21">
      <c r="A27" s="98" t="s">
        <v>6093</v>
      </c>
      <c r="B27" s="81" t="s">
        <v>6094</v>
      </c>
      <c r="C27" s="98"/>
      <c r="F27" s="98"/>
      <c r="I27" s="98"/>
      <c r="L27" s="202"/>
      <c r="O27" s="202"/>
      <c r="R27" s="202"/>
      <c r="U27" s="202">
        <v>70000</v>
      </c>
    </row>
    <row r="28" spans="1:21" hidden="1">
      <c r="A28" s="83" t="s">
        <v>5550</v>
      </c>
      <c r="B28" s="109" t="s">
        <v>5551</v>
      </c>
      <c r="C28" s="107">
        <v>0</v>
      </c>
      <c r="F28" s="107">
        <v>0</v>
      </c>
      <c r="I28" s="107">
        <v>0</v>
      </c>
      <c r="L28" s="202">
        <v>0</v>
      </c>
      <c r="O28" s="202">
        <v>0</v>
      </c>
      <c r="R28" s="202">
        <v>0</v>
      </c>
      <c r="U28" s="202">
        <v>0</v>
      </c>
    </row>
    <row r="29" spans="1:21" hidden="1">
      <c r="A29" s="83" t="s">
        <v>5552</v>
      </c>
      <c r="B29" s="83" t="s">
        <v>5553</v>
      </c>
      <c r="C29" s="107">
        <f>C30+C32+C34</f>
        <v>0</v>
      </c>
      <c r="F29" s="107">
        <f>F30+F32+F34</f>
        <v>0</v>
      </c>
      <c r="I29" s="107">
        <f>I30+I32+I34</f>
        <v>0</v>
      </c>
      <c r="L29" s="202">
        <f>L30+L32+L34</f>
        <v>0</v>
      </c>
      <c r="O29" s="202">
        <f>O30+O32+O34</f>
        <v>0</v>
      </c>
      <c r="R29" s="202">
        <f>R30+R32+R34</f>
        <v>0</v>
      </c>
      <c r="U29" s="202">
        <f>U30+U32+U34</f>
        <v>0</v>
      </c>
    </row>
    <row r="30" spans="1:21" ht="25.5" hidden="1">
      <c r="A30" s="25" t="s">
        <v>5554</v>
      </c>
      <c r="B30" s="110" t="s">
        <v>5555</v>
      </c>
      <c r="C30" s="106">
        <f>C31</f>
        <v>0</v>
      </c>
      <c r="F30" s="106">
        <f>F31</f>
        <v>0</v>
      </c>
      <c r="I30" s="106">
        <f>I31</f>
        <v>0</v>
      </c>
      <c r="L30" s="202">
        <f>L31</f>
        <v>0</v>
      </c>
      <c r="O30" s="202">
        <f>O31</f>
        <v>0</v>
      </c>
      <c r="R30" s="202">
        <f>R31</f>
        <v>0</v>
      </c>
      <c r="U30" s="202">
        <f>U31</f>
        <v>0</v>
      </c>
    </row>
    <row r="31" spans="1:21" hidden="1">
      <c r="A31" s="81" t="s">
        <v>5556</v>
      </c>
      <c r="B31" s="81" t="s">
        <v>5557</v>
      </c>
      <c r="C31" s="98">
        <v>0</v>
      </c>
      <c r="D31" s="108">
        <f>IF(C31&lt;F31,F31-C31,0)</f>
        <v>0</v>
      </c>
      <c r="E31" s="108">
        <f>IF(C31&gt;F31,C31-F31,0)</f>
        <v>0</v>
      </c>
      <c r="F31" s="98">
        <v>0</v>
      </c>
      <c r="G31" s="108"/>
      <c r="H31" s="108"/>
      <c r="I31" s="98">
        <v>0</v>
      </c>
      <c r="L31" s="202">
        <v>0</v>
      </c>
      <c r="O31" s="202">
        <v>0</v>
      </c>
      <c r="R31" s="202">
        <v>0</v>
      </c>
      <c r="U31" s="202">
        <v>0</v>
      </c>
    </row>
    <row r="32" spans="1:21" hidden="1">
      <c r="A32" s="25" t="s">
        <v>5558</v>
      </c>
      <c r="B32" s="25" t="s">
        <v>5559</v>
      </c>
      <c r="C32" s="106">
        <f>SUM(C33)</f>
        <v>0</v>
      </c>
      <c r="F32" s="106">
        <f>SUM(F33)</f>
        <v>0</v>
      </c>
      <c r="I32" s="106">
        <f>SUM(I33)</f>
        <v>0</v>
      </c>
      <c r="L32" s="202">
        <f>SUM(L33)</f>
        <v>0</v>
      </c>
      <c r="O32" s="202">
        <f>SUM(O33)</f>
        <v>0</v>
      </c>
      <c r="R32" s="202">
        <f>SUM(R33)</f>
        <v>0</v>
      </c>
      <c r="U32" s="202">
        <f>SUM(U33)</f>
        <v>0</v>
      </c>
    </row>
    <row r="33" spans="1:21" hidden="1">
      <c r="A33" s="81" t="s">
        <v>5560</v>
      </c>
      <c r="B33" s="81" t="s">
        <v>5561</v>
      </c>
      <c r="C33" s="98">
        <v>0</v>
      </c>
      <c r="D33" s="108">
        <f>IF(C33&lt;F33,F33-C33,0)</f>
        <v>0</v>
      </c>
      <c r="E33" s="108">
        <f>IF(C33&gt;F33,C33-F33,0)</f>
        <v>0</v>
      </c>
      <c r="F33" s="98">
        <v>0</v>
      </c>
      <c r="G33" s="108"/>
      <c r="H33" s="108"/>
      <c r="I33" s="98">
        <v>0</v>
      </c>
      <c r="L33" s="202">
        <v>0</v>
      </c>
      <c r="O33" s="202">
        <v>0</v>
      </c>
      <c r="R33" s="202">
        <v>0</v>
      </c>
      <c r="U33" s="202">
        <v>0</v>
      </c>
    </row>
    <row r="34" spans="1:21" hidden="1">
      <c r="A34" s="25" t="s">
        <v>5562</v>
      </c>
      <c r="B34" s="25" t="s">
        <v>5563</v>
      </c>
      <c r="C34" s="106">
        <f>SUM(C35)</f>
        <v>0</v>
      </c>
      <c r="F34" s="106">
        <f>SUM(F35)</f>
        <v>0</v>
      </c>
      <c r="I34" s="106">
        <f>SUM(I35)</f>
        <v>0</v>
      </c>
      <c r="L34" s="202">
        <f>SUM(L35)</f>
        <v>0</v>
      </c>
      <c r="O34" s="202">
        <f>SUM(O35)</f>
        <v>0</v>
      </c>
      <c r="R34" s="202">
        <f>SUM(R35)</f>
        <v>0</v>
      </c>
      <c r="U34" s="202">
        <f>SUM(U35)</f>
        <v>0</v>
      </c>
    </row>
    <row r="35" spans="1:21" hidden="1">
      <c r="A35" s="81" t="s">
        <v>5564</v>
      </c>
      <c r="C35" s="98">
        <v>0</v>
      </c>
      <c r="D35" s="108">
        <f>IF(C35&lt;F35,F35-C35,0)</f>
        <v>0</v>
      </c>
      <c r="E35" s="108">
        <f>IF(C35&gt;F35,C35-F35,0)</f>
        <v>0</v>
      </c>
      <c r="F35" s="98">
        <v>0</v>
      </c>
      <c r="G35" s="108"/>
      <c r="H35" s="108"/>
      <c r="I35" s="98">
        <v>0</v>
      </c>
      <c r="L35" s="202">
        <v>0</v>
      </c>
      <c r="O35" s="202">
        <v>0</v>
      </c>
      <c r="R35" s="202">
        <v>0</v>
      </c>
      <c r="U35" s="202">
        <v>0</v>
      </c>
    </row>
    <row r="36" spans="1:21" hidden="1">
      <c r="A36" s="25" t="s">
        <v>5565</v>
      </c>
      <c r="B36" s="25" t="s">
        <v>5566</v>
      </c>
      <c r="C36" s="106">
        <f>C37</f>
        <v>0</v>
      </c>
      <c r="F36" s="106">
        <f>F37</f>
        <v>0</v>
      </c>
      <c r="I36" s="106">
        <f>I37</f>
        <v>0</v>
      </c>
      <c r="L36" s="202">
        <f>L37</f>
        <v>0</v>
      </c>
      <c r="O36" s="202">
        <f>O37</f>
        <v>0</v>
      </c>
      <c r="R36" s="202">
        <f>R37</f>
        <v>0</v>
      </c>
      <c r="U36" s="202">
        <f>U37</f>
        <v>0</v>
      </c>
    </row>
    <row r="37" spans="1:21" hidden="1">
      <c r="A37" s="81" t="s">
        <v>5567</v>
      </c>
      <c r="B37" s="81" t="s">
        <v>5594</v>
      </c>
      <c r="C37" s="98">
        <v>0</v>
      </c>
      <c r="D37" s="108">
        <f>IF(C37&lt;F37,F37-C37,0)</f>
        <v>0</v>
      </c>
      <c r="E37" s="108">
        <f>IF(C37&gt;F37,C37-F37,0)</f>
        <v>0</v>
      </c>
      <c r="F37" s="98">
        <v>0</v>
      </c>
      <c r="G37" s="108"/>
      <c r="H37" s="108"/>
      <c r="I37" s="98">
        <v>0</v>
      </c>
      <c r="L37" s="202">
        <v>0</v>
      </c>
      <c r="O37" s="202">
        <v>0</v>
      </c>
      <c r="R37" s="202">
        <v>0</v>
      </c>
      <c r="U37" s="202">
        <v>0</v>
      </c>
    </row>
    <row r="38" spans="1:21">
      <c r="A38" s="98" t="s">
        <v>6095</v>
      </c>
      <c r="B38" s="81" t="s">
        <v>6096</v>
      </c>
      <c r="C38" s="98"/>
      <c r="D38" s="108"/>
      <c r="E38" s="108"/>
      <c r="F38" s="98"/>
      <c r="G38" s="108"/>
      <c r="H38" s="108"/>
      <c r="I38" s="98"/>
      <c r="L38" s="202"/>
      <c r="O38" s="202"/>
      <c r="R38" s="202"/>
      <c r="U38" s="202">
        <v>5000</v>
      </c>
    </row>
    <row r="39" spans="1:21">
      <c r="C39" s="98"/>
      <c r="D39" s="108"/>
      <c r="E39" s="108"/>
      <c r="F39" s="98"/>
      <c r="G39" s="108"/>
      <c r="H39" s="108"/>
      <c r="I39" s="98"/>
      <c r="L39" s="202"/>
      <c r="O39" s="202"/>
      <c r="R39" s="202"/>
      <c r="U39" s="202"/>
    </row>
    <row r="40" spans="1:21">
      <c r="C40" s="98"/>
      <c r="F40" s="98"/>
      <c r="I40" s="98"/>
      <c r="L40" s="202"/>
      <c r="O40" s="202"/>
      <c r="R40" s="202"/>
      <c r="U40" s="202"/>
    </row>
    <row r="41" spans="1:21" ht="15.75">
      <c r="A41" s="107" t="s">
        <v>5604</v>
      </c>
      <c r="B41" s="83" t="s">
        <v>5568</v>
      </c>
      <c r="C41" s="107">
        <f>C42</f>
        <v>5723000</v>
      </c>
      <c r="F41" s="107">
        <f>F42</f>
        <v>5223000</v>
      </c>
      <c r="I41" s="107">
        <f>I42</f>
        <v>5643000</v>
      </c>
      <c r="J41" s="59"/>
      <c r="L41" s="202">
        <f>L42</f>
        <v>6065056</v>
      </c>
      <c r="O41" s="216">
        <f>O42</f>
        <v>6665056</v>
      </c>
      <c r="R41" s="216">
        <f>R42</f>
        <v>6665056</v>
      </c>
      <c r="U41" s="216">
        <f>U42</f>
        <v>5848056</v>
      </c>
    </row>
    <row r="42" spans="1:21">
      <c r="A42" s="106" t="s">
        <v>5605</v>
      </c>
      <c r="B42" s="25" t="s">
        <v>5569</v>
      </c>
      <c r="C42" s="106">
        <f>C43+C45</f>
        <v>5723000</v>
      </c>
      <c r="F42" s="106">
        <f>F43+F45</f>
        <v>5223000</v>
      </c>
      <c r="I42" s="106">
        <f>I43+I45+I51+I60</f>
        <v>5643000</v>
      </c>
      <c r="L42" s="202">
        <f>L43+L45+L51+L60</f>
        <v>6065056</v>
      </c>
      <c r="O42" s="202">
        <f>O43+O45+O51+O60</f>
        <v>6665056</v>
      </c>
      <c r="R42" s="202">
        <f>R43+R45+R51+R60</f>
        <v>6665056</v>
      </c>
      <c r="U42" s="202">
        <f>U43+U45+U60</f>
        <v>5848056</v>
      </c>
    </row>
    <row r="43" spans="1:21">
      <c r="A43" s="106" t="s">
        <v>5606</v>
      </c>
      <c r="B43" s="25" t="s">
        <v>5570</v>
      </c>
      <c r="C43" s="106">
        <f>C44</f>
        <v>5500000</v>
      </c>
      <c r="F43" s="106">
        <f>F44</f>
        <v>5000000</v>
      </c>
      <c r="I43" s="106">
        <f>I44</f>
        <v>5420000</v>
      </c>
      <c r="L43" s="202">
        <f>L44</f>
        <v>5900000</v>
      </c>
      <c r="O43" s="202">
        <f>O44</f>
        <v>6500000</v>
      </c>
      <c r="R43" s="202">
        <f>R44</f>
        <v>6500000</v>
      </c>
      <c r="U43" s="203">
        <f>U44</f>
        <v>5500000</v>
      </c>
    </row>
    <row r="44" spans="1:21">
      <c r="A44" s="98" t="s">
        <v>5606</v>
      </c>
      <c r="B44" s="81" t="s">
        <v>5571</v>
      </c>
      <c r="C44" s="98">
        <v>5500000</v>
      </c>
      <c r="D44" s="108">
        <f>IF(C44&lt;F44,F44-C44,0)</f>
        <v>0</v>
      </c>
      <c r="E44" s="108">
        <f>IF(C44&gt;F44,C44-F44,0)</f>
        <v>500000</v>
      </c>
      <c r="F44" s="98">
        <v>5000000</v>
      </c>
      <c r="G44" s="108">
        <v>420000</v>
      </c>
      <c r="H44" s="108"/>
      <c r="I44" s="98">
        <f>+F44+G44-H44</f>
        <v>5420000</v>
      </c>
      <c r="L44" s="202">
        <v>5900000</v>
      </c>
      <c r="M44" s="21">
        <v>600000</v>
      </c>
      <c r="N44" s="21">
        <v>0</v>
      </c>
      <c r="O44" s="202">
        <f>L44+M44-N44</f>
        <v>6500000</v>
      </c>
      <c r="R44" s="202">
        <f>O44+P44-Q44</f>
        <v>6500000</v>
      </c>
      <c r="T44" s="21">
        <v>200000</v>
      </c>
      <c r="U44" s="202">
        <v>5500000</v>
      </c>
    </row>
    <row r="45" spans="1:21">
      <c r="A45" s="106" t="s">
        <v>5603</v>
      </c>
      <c r="B45" s="25" t="s">
        <v>5572</v>
      </c>
      <c r="C45" s="106">
        <f>C46</f>
        <v>223000</v>
      </c>
      <c r="F45" s="106">
        <f>F46</f>
        <v>223000</v>
      </c>
      <c r="I45" s="106">
        <f>I46</f>
        <v>223000</v>
      </c>
      <c r="L45" s="202">
        <f>L46</f>
        <v>165056</v>
      </c>
      <c r="O45" s="202">
        <f>O46</f>
        <v>165056</v>
      </c>
      <c r="R45" s="202">
        <f>R46</f>
        <v>165056</v>
      </c>
      <c r="U45" s="203">
        <f>U46</f>
        <v>288056</v>
      </c>
    </row>
    <row r="46" spans="1:21">
      <c r="A46" s="106" t="s">
        <v>5602</v>
      </c>
      <c r="B46" s="25" t="s">
        <v>5573</v>
      </c>
      <c r="C46" s="106">
        <f>SUM(C47:C50)</f>
        <v>223000</v>
      </c>
      <c r="F46" s="106">
        <f>SUM(F47:F50)</f>
        <v>223000</v>
      </c>
      <c r="I46" s="106">
        <f>SUM(I47:I50)</f>
        <v>223000</v>
      </c>
      <c r="L46" s="202">
        <f>SUM(L47:L50)</f>
        <v>165056</v>
      </c>
      <c r="O46" s="202">
        <f>SUM(O47:O50)</f>
        <v>165056</v>
      </c>
      <c r="R46" s="202">
        <f>SUM(R47:R50)</f>
        <v>165056</v>
      </c>
      <c r="U46" s="203">
        <f>U47+U48+U49+U50+U55+U58+U59</f>
        <v>288056</v>
      </c>
    </row>
    <row r="47" spans="1:21">
      <c r="A47" s="98" t="s">
        <v>5599</v>
      </c>
      <c r="B47" s="81" t="s">
        <v>5578</v>
      </c>
      <c r="C47" s="98">
        <v>46200</v>
      </c>
      <c r="D47" s="108">
        <f t="shared" ref="D47:D50" si="2">IF(C47&lt;F47,F47-C47,0)</f>
        <v>0</v>
      </c>
      <c r="E47" s="108">
        <f t="shared" ref="E47:E50" si="3">IF(C47&gt;F47,C47-F47,0)</f>
        <v>0</v>
      </c>
      <c r="F47" s="98">
        <v>46200</v>
      </c>
      <c r="G47" s="108"/>
      <c r="H47" s="108"/>
      <c r="I47" s="98">
        <v>46200</v>
      </c>
      <c r="L47" s="202">
        <v>25056</v>
      </c>
      <c r="O47" s="202">
        <f>L47+M47-N47</f>
        <v>25056</v>
      </c>
      <c r="R47" s="202">
        <f>O47+P47-Q47</f>
        <v>25056</v>
      </c>
      <c r="U47" s="202">
        <v>28056</v>
      </c>
    </row>
    <row r="48" spans="1:21">
      <c r="A48" s="98" t="s">
        <v>5600</v>
      </c>
      <c r="B48" s="81" t="s">
        <v>5579</v>
      </c>
      <c r="C48" s="98">
        <v>146800</v>
      </c>
      <c r="D48" s="108">
        <f t="shared" si="2"/>
        <v>0</v>
      </c>
      <c r="E48" s="108">
        <f t="shared" si="3"/>
        <v>0</v>
      </c>
      <c r="F48" s="98">
        <v>146800</v>
      </c>
      <c r="G48" s="108"/>
      <c r="H48" s="108"/>
      <c r="I48" s="98">
        <v>146800</v>
      </c>
      <c r="L48" s="202">
        <v>100000</v>
      </c>
      <c r="O48" s="202">
        <f t="shared" ref="O48:O49" si="4">L48+M48-N48</f>
        <v>100000</v>
      </c>
      <c r="R48" s="202">
        <f t="shared" ref="R48:R49" si="5">O48+P48-Q48</f>
        <v>100000</v>
      </c>
      <c r="U48" s="202">
        <f t="shared" ref="U48:U52" si="6">R48+S48-T48</f>
        <v>100000</v>
      </c>
    </row>
    <row r="49" spans="1:21" hidden="1">
      <c r="A49" s="98" t="s">
        <v>5601</v>
      </c>
      <c r="B49" s="81" t="s">
        <v>5580</v>
      </c>
      <c r="C49" s="98">
        <v>30000</v>
      </c>
      <c r="D49" s="108">
        <f t="shared" si="2"/>
        <v>0</v>
      </c>
      <c r="E49" s="108">
        <f t="shared" si="3"/>
        <v>0</v>
      </c>
      <c r="F49" s="98">
        <v>30000</v>
      </c>
      <c r="G49" s="108"/>
      <c r="H49" s="108"/>
      <c r="I49" s="98">
        <v>30000</v>
      </c>
      <c r="L49" s="202">
        <v>40000</v>
      </c>
      <c r="O49" s="202">
        <f t="shared" si="4"/>
        <v>40000</v>
      </c>
      <c r="R49" s="202">
        <f t="shared" si="5"/>
        <v>40000</v>
      </c>
      <c r="U49" s="202">
        <v>0</v>
      </c>
    </row>
    <row r="50" spans="1:21" hidden="1">
      <c r="A50" s="98" t="s">
        <v>6034</v>
      </c>
      <c r="B50" s="81" t="s">
        <v>5581</v>
      </c>
      <c r="C50" s="98">
        <v>0</v>
      </c>
      <c r="D50" s="108">
        <f t="shared" si="2"/>
        <v>0</v>
      </c>
      <c r="E50" s="108">
        <f t="shared" si="3"/>
        <v>0</v>
      </c>
      <c r="F50" s="111">
        <v>0</v>
      </c>
      <c r="G50" s="108"/>
      <c r="H50" s="108"/>
      <c r="I50" s="111">
        <v>0</v>
      </c>
      <c r="J50" s="59">
        <v>30000</v>
      </c>
      <c r="L50" s="202">
        <v>0</v>
      </c>
      <c r="O50" s="202">
        <v>0</v>
      </c>
      <c r="R50" s="202">
        <v>0</v>
      </c>
      <c r="U50" s="202">
        <f t="shared" si="6"/>
        <v>0</v>
      </c>
    </row>
    <row r="51" spans="1:21" hidden="1">
      <c r="A51" s="25" t="s">
        <v>5582</v>
      </c>
      <c r="B51" s="25" t="s">
        <v>5583</v>
      </c>
      <c r="C51" s="106">
        <f>C52</f>
        <v>0</v>
      </c>
      <c r="F51" s="106">
        <f>F52</f>
        <v>0</v>
      </c>
      <c r="I51" s="106">
        <f>I52</f>
        <v>0</v>
      </c>
      <c r="L51" s="202">
        <f>L52</f>
        <v>0</v>
      </c>
      <c r="O51" s="202">
        <f>O52</f>
        <v>0</v>
      </c>
      <c r="R51" s="202">
        <f>R52</f>
        <v>0</v>
      </c>
      <c r="U51" s="202">
        <f t="shared" si="6"/>
        <v>0</v>
      </c>
    </row>
    <row r="52" spans="1:21" hidden="1">
      <c r="A52" s="81" t="s">
        <v>5584</v>
      </c>
      <c r="B52" s="81" t="s">
        <v>5585</v>
      </c>
      <c r="C52" s="98">
        <v>0</v>
      </c>
      <c r="D52" s="108">
        <f>IF(C52&lt;F52,F52-C52,0)</f>
        <v>0</v>
      </c>
      <c r="E52" s="108">
        <f>IF(C52&gt;F52,C52-F52,0)</f>
        <v>0</v>
      </c>
      <c r="F52" s="98">
        <v>0</v>
      </c>
      <c r="G52" s="108"/>
      <c r="H52" s="108"/>
      <c r="I52" s="98">
        <v>0</v>
      </c>
      <c r="L52" s="202">
        <v>0</v>
      </c>
      <c r="O52" s="202">
        <v>0</v>
      </c>
      <c r="R52" s="202">
        <v>0</v>
      </c>
      <c r="U52" s="202">
        <f t="shared" si="6"/>
        <v>0</v>
      </c>
    </row>
    <row r="53" spans="1:21" hidden="1"/>
    <row r="54" spans="1:21" hidden="1"/>
    <row r="55" spans="1:21">
      <c r="A55" s="98" t="s">
        <v>6035</v>
      </c>
      <c r="B55" s="81" t="s">
        <v>5574</v>
      </c>
      <c r="C55" s="98">
        <v>0</v>
      </c>
      <c r="D55" s="108">
        <f>IF(C55&lt;F55,F55-C55,0)</f>
        <v>0</v>
      </c>
      <c r="E55" s="108">
        <f>IF(C55&gt;F55,C55-F55,0)</f>
        <v>0</v>
      </c>
      <c r="F55" s="98">
        <v>0</v>
      </c>
      <c r="G55" s="108"/>
      <c r="H55" s="108"/>
      <c r="I55" s="98">
        <v>0</v>
      </c>
      <c r="L55" s="202">
        <v>0</v>
      </c>
      <c r="O55" s="202">
        <v>0</v>
      </c>
      <c r="R55" s="202">
        <v>0</v>
      </c>
      <c r="S55" s="21">
        <v>147000</v>
      </c>
      <c r="U55" s="202">
        <v>160000</v>
      </c>
    </row>
    <row r="56" spans="1:21" hidden="1">
      <c r="B56" s="81" t="s">
        <v>5575</v>
      </c>
      <c r="C56" s="98">
        <v>0</v>
      </c>
      <c r="D56" s="108">
        <f>IF(C56&lt;F56,F56-C56,0)</f>
        <v>0</v>
      </c>
      <c r="E56" s="108">
        <f>IF(C56&gt;F56,C56-F56,0)</f>
        <v>0</v>
      </c>
      <c r="F56" s="98">
        <v>0</v>
      </c>
      <c r="G56" s="108"/>
      <c r="H56" s="108"/>
      <c r="I56" s="98">
        <v>0</v>
      </c>
      <c r="L56" s="202">
        <v>0</v>
      </c>
      <c r="O56" s="202">
        <v>0</v>
      </c>
      <c r="R56" s="202">
        <v>0</v>
      </c>
      <c r="U56" s="202">
        <f>R56+S56-T56</f>
        <v>0</v>
      </c>
    </row>
    <row r="57" spans="1:21" hidden="1">
      <c r="B57" s="81" t="s">
        <v>5576</v>
      </c>
      <c r="C57" s="98">
        <v>0</v>
      </c>
      <c r="D57" s="108">
        <f>IF(C57&lt;F57,F57-C57,0)</f>
        <v>0</v>
      </c>
      <c r="E57" s="108">
        <f>IF(C57&gt;F57,C57-F57,0)</f>
        <v>0</v>
      </c>
      <c r="F57" s="98">
        <v>0</v>
      </c>
      <c r="G57" s="108"/>
      <c r="H57" s="108"/>
      <c r="I57" s="98">
        <v>0</v>
      </c>
      <c r="L57" s="202">
        <v>0</v>
      </c>
      <c r="O57" s="202">
        <v>0</v>
      </c>
      <c r="R57" s="202">
        <v>0</v>
      </c>
      <c r="U57" s="202">
        <f>R57+S57-T57</f>
        <v>0</v>
      </c>
    </row>
    <row r="58" spans="1:21" hidden="1">
      <c r="A58" s="98" t="s">
        <v>6036</v>
      </c>
      <c r="B58" s="81" t="s">
        <v>5577</v>
      </c>
      <c r="C58" s="98">
        <v>0</v>
      </c>
      <c r="D58" s="108">
        <f>IF(C58&lt;F58,F58-C58,0)</f>
        <v>0</v>
      </c>
      <c r="E58" s="108">
        <f>IF(C58&gt;F58,C58-F58,0)</f>
        <v>0</v>
      </c>
      <c r="F58" s="98">
        <v>0</v>
      </c>
      <c r="G58" s="108"/>
      <c r="H58" s="108"/>
      <c r="I58" s="98">
        <v>0</v>
      </c>
      <c r="L58" s="202">
        <v>0</v>
      </c>
      <c r="O58" s="202">
        <v>0</v>
      </c>
      <c r="R58" s="202">
        <v>0</v>
      </c>
      <c r="U58" s="202">
        <f>R58+S58-T58</f>
        <v>0</v>
      </c>
    </row>
    <row r="59" spans="1:21" hidden="1">
      <c r="A59" s="98"/>
      <c r="B59" s="81" t="s">
        <v>5575</v>
      </c>
      <c r="C59" s="98"/>
      <c r="D59" s="108"/>
      <c r="E59" s="108"/>
      <c r="F59" s="98"/>
      <c r="G59" s="108"/>
      <c r="H59" s="108"/>
      <c r="I59" s="98"/>
      <c r="L59" s="202"/>
      <c r="O59" s="202"/>
      <c r="R59" s="202"/>
      <c r="S59" s="21">
        <v>500000</v>
      </c>
      <c r="U59" s="202">
        <v>0</v>
      </c>
    </row>
    <row r="60" spans="1:21">
      <c r="A60" s="106" t="s">
        <v>6002</v>
      </c>
      <c r="B60" s="25" t="s">
        <v>5586</v>
      </c>
      <c r="C60" s="106">
        <f>C61</f>
        <v>0</v>
      </c>
      <c r="F60" s="106">
        <f>F61</f>
        <v>0</v>
      </c>
      <c r="I60" s="106">
        <f>I61</f>
        <v>0</v>
      </c>
      <c r="L60" s="202">
        <f>L61</f>
        <v>0</v>
      </c>
      <c r="O60" s="202">
        <f>O61</f>
        <v>0</v>
      </c>
      <c r="R60" s="202">
        <f>R61</f>
        <v>0</v>
      </c>
      <c r="U60" s="203">
        <f>U61</f>
        <v>60000</v>
      </c>
    </row>
    <row r="61" spans="1:21">
      <c r="A61" s="81" t="s">
        <v>5587</v>
      </c>
      <c r="B61" s="81" t="s">
        <v>5588</v>
      </c>
      <c r="C61" s="98">
        <v>0</v>
      </c>
      <c r="D61" s="108">
        <f>IF(C61&lt;F61,F61-C61,0)</f>
        <v>0</v>
      </c>
      <c r="E61" s="108">
        <f>IF(C61&gt;F61,C61-F61,0)</f>
        <v>0</v>
      </c>
      <c r="F61" s="98">
        <v>0</v>
      </c>
      <c r="G61" s="108"/>
      <c r="H61" s="108"/>
      <c r="I61" s="98">
        <f>+F61+G61-H61</f>
        <v>0</v>
      </c>
      <c r="L61" s="202">
        <f>+I61+J61-K61</f>
        <v>0</v>
      </c>
      <c r="O61" s="202">
        <f>+L61+M61-N61</f>
        <v>0</v>
      </c>
      <c r="R61" s="202">
        <f>+O61+P61-Q61</f>
        <v>0</v>
      </c>
      <c r="S61" s="21">
        <v>27000</v>
      </c>
      <c r="U61" s="202">
        <v>60000</v>
      </c>
    </row>
    <row r="62" spans="1:21" hidden="1">
      <c r="A62" s="25"/>
      <c r="C62" s="98"/>
      <c r="F62" s="98"/>
      <c r="I62" s="98"/>
      <c r="L62" s="202"/>
      <c r="U62" s="202"/>
    </row>
    <row r="63" spans="1:21">
      <c r="A63" s="25"/>
      <c r="B63" s="83"/>
      <c r="C63" s="107"/>
      <c r="F63" s="107"/>
      <c r="I63" s="107"/>
      <c r="L63" s="202"/>
      <c r="U63" s="202"/>
    </row>
    <row r="64" spans="1:21">
      <c r="A64" s="25"/>
      <c r="C64" s="98"/>
      <c r="D64" s="108"/>
      <c r="E64" s="108"/>
      <c r="F64" s="98"/>
      <c r="G64" s="108"/>
      <c r="H64" s="108"/>
      <c r="I64" s="98"/>
      <c r="L64" s="202"/>
      <c r="U64" s="202"/>
    </row>
    <row r="65" spans="1:21">
      <c r="A65" s="25"/>
      <c r="C65" s="98"/>
      <c r="D65" s="108"/>
      <c r="E65" s="108"/>
      <c r="F65" s="98"/>
      <c r="G65" s="108"/>
      <c r="H65" s="108"/>
      <c r="I65" s="98"/>
      <c r="L65" s="202"/>
      <c r="U65" s="202"/>
    </row>
    <row r="66" spans="1:21">
      <c r="A66" s="25"/>
      <c r="C66" s="98"/>
      <c r="D66" s="108"/>
      <c r="E66" s="108"/>
      <c r="F66" s="98"/>
      <c r="G66" s="108"/>
      <c r="H66" s="108"/>
      <c r="I66" s="98"/>
      <c r="L66" s="202"/>
      <c r="U66" s="202"/>
    </row>
    <row r="67" spans="1:21">
      <c r="A67" s="25"/>
      <c r="C67" s="98"/>
      <c r="D67" s="108"/>
      <c r="E67" s="108"/>
      <c r="F67" s="98"/>
      <c r="G67" s="108"/>
      <c r="H67" s="108"/>
      <c r="I67" s="98"/>
      <c r="L67" s="202"/>
      <c r="U67" s="202"/>
    </row>
    <row r="68" spans="1:21">
      <c r="A68" s="25"/>
      <c r="C68" s="98"/>
      <c r="D68" s="108"/>
      <c r="E68" s="108"/>
      <c r="F68" s="98"/>
      <c r="G68" s="108"/>
      <c r="H68" s="108"/>
      <c r="I68" s="98"/>
      <c r="L68" s="202"/>
      <c r="U68" s="202"/>
    </row>
    <row r="69" spans="1:21">
      <c r="A69" s="25"/>
      <c r="C69" s="98"/>
      <c r="F69" s="98"/>
      <c r="I69" s="98"/>
      <c r="L69" s="202"/>
      <c r="U69" s="202"/>
    </row>
    <row r="70" spans="1:21" hidden="1">
      <c r="B70" s="81" t="s">
        <v>5589</v>
      </c>
      <c r="C70" s="98">
        <v>0</v>
      </c>
      <c r="D70" s="108">
        <f t="shared" ref="D70:D73" si="7">IF(C70&lt;F70,F70-C70,0)</f>
        <v>105158.86000000019</v>
      </c>
      <c r="E70" s="108">
        <f t="shared" ref="E70:E73" si="8">IF(C70&gt;F70,C70-F70,0)</f>
        <v>0</v>
      </c>
      <c r="F70" s="98">
        <v>105158.86000000019</v>
      </c>
      <c r="G70" s="108"/>
      <c r="H70" s="108"/>
      <c r="I70" s="98">
        <v>105158.86000000019</v>
      </c>
      <c r="L70" s="202">
        <v>0</v>
      </c>
    </row>
    <row r="71" spans="1:21" hidden="1">
      <c r="B71" s="81" t="s">
        <v>5590</v>
      </c>
      <c r="C71" s="98">
        <v>0</v>
      </c>
      <c r="D71" s="108">
        <f t="shared" si="7"/>
        <v>0</v>
      </c>
      <c r="E71" s="108">
        <f t="shared" si="8"/>
        <v>0</v>
      </c>
      <c r="F71" s="98">
        <v>0</v>
      </c>
      <c r="G71" s="108"/>
      <c r="H71" s="108"/>
      <c r="I71" s="98">
        <v>0</v>
      </c>
      <c r="L71" s="202">
        <v>0</v>
      </c>
    </row>
    <row r="72" spans="1:21" hidden="1">
      <c r="B72" s="81" t="s">
        <v>5591</v>
      </c>
      <c r="C72" s="98">
        <v>0</v>
      </c>
      <c r="D72" s="108">
        <f t="shared" si="7"/>
        <v>0</v>
      </c>
      <c r="E72" s="108">
        <f t="shared" si="8"/>
        <v>0</v>
      </c>
      <c r="F72" s="98">
        <v>0</v>
      </c>
      <c r="G72" s="108"/>
      <c r="H72" s="108"/>
      <c r="I72" s="98">
        <v>0</v>
      </c>
      <c r="L72" s="21">
        <v>0</v>
      </c>
    </row>
    <row r="73" spans="1:21" hidden="1">
      <c r="B73" s="81" t="s">
        <v>5592</v>
      </c>
      <c r="C73" s="98">
        <v>0</v>
      </c>
      <c r="D73" s="108">
        <f t="shared" si="7"/>
        <v>0</v>
      </c>
      <c r="E73" s="108">
        <f t="shared" si="8"/>
        <v>0</v>
      </c>
      <c r="F73" s="98">
        <v>0</v>
      </c>
      <c r="G73" s="108"/>
      <c r="H73" s="108"/>
      <c r="I73" s="98">
        <v>0</v>
      </c>
      <c r="L73" s="21">
        <v>0</v>
      </c>
    </row>
    <row r="76" spans="1:21" ht="13.5" thickBot="1"/>
    <row r="77" spans="1:21">
      <c r="A77" s="26"/>
      <c r="B77" s="112"/>
      <c r="C77" s="113"/>
    </row>
    <row r="78" spans="1:21">
      <c r="A78" s="102"/>
      <c r="B78" s="205" t="s">
        <v>6110</v>
      </c>
      <c r="C78" s="114" t="e">
        <f>L9</f>
        <v>#REF!</v>
      </c>
    </row>
    <row r="79" spans="1:21" ht="13.5" thickBot="1">
      <c r="A79" s="27"/>
      <c r="B79" s="115"/>
      <c r="C79" s="116"/>
    </row>
    <row r="80" spans="1:21">
      <c r="A80" s="84" t="s">
        <v>5523</v>
      </c>
      <c r="B80" s="28" t="s">
        <v>5525</v>
      </c>
      <c r="E80" s="28" t="s">
        <v>5524</v>
      </c>
    </row>
    <row r="81" spans="1:6">
      <c r="A81" s="29"/>
      <c r="B81" s="28"/>
      <c r="E81" s="28"/>
    </row>
    <row r="82" spans="1:6">
      <c r="A82" s="30"/>
      <c r="B82" s="28"/>
      <c r="E82" s="28"/>
    </row>
    <row r="83" spans="1:6">
      <c r="A83" s="84" t="s">
        <v>6030</v>
      </c>
      <c r="B83" s="28" t="s">
        <v>5596</v>
      </c>
      <c r="E83" s="28" t="s">
        <v>5597</v>
      </c>
    </row>
    <row r="84" spans="1:6">
      <c r="A84" s="84" t="s">
        <v>5526</v>
      </c>
      <c r="B84" s="28" t="s">
        <v>5528</v>
      </c>
      <c r="E84" s="28" t="s">
        <v>5527</v>
      </c>
    </row>
    <row r="85" spans="1:6">
      <c r="A85" s="84" t="s">
        <v>5529</v>
      </c>
      <c r="B85" s="28" t="s">
        <v>5531</v>
      </c>
      <c r="E85" s="28" t="s">
        <v>5530</v>
      </c>
    </row>
    <row r="86" spans="1:6">
      <c r="A86" s="22"/>
      <c r="B86" s="22"/>
    </row>
    <row r="87" spans="1:6">
      <c r="A87" s="22"/>
      <c r="B87" s="22"/>
    </row>
    <row r="88" spans="1:6">
      <c r="A88" s="22"/>
      <c r="B88" s="22"/>
    </row>
    <row r="89" spans="1:6">
      <c r="A89" s="22"/>
    </row>
    <row r="90" spans="1:6">
      <c r="A90" s="22" t="s">
        <v>5597</v>
      </c>
      <c r="B90" s="206" t="s">
        <v>6033</v>
      </c>
    </row>
    <row r="91" spans="1:6">
      <c r="A91" s="22" t="s">
        <v>6031</v>
      </c>
      <c r="B91" s="207">
        <v>42248</v>
      </c>
    </row>
    <row r="92" spans="1:6" ht="10.5" customHeight="1">
      <c r="A92" s="81" t="s">
        <v>6032</v>
      </c>
    </row>
    <row r="93" spans="1:6" ht="12.75" hidden="1" customHeight="1"/>
    <row r="95" spans="1:6">
      <c r="B95" s="22"/>
      <c r="F95" s="117" t="s">
        <v>5532</v>
      </c>
    </row>
    <row r="96" spans="1:6">
      <c r="B96" s="22"/>
      <c r="F96" s="118" t="s">
        <v>5593</v>
      </c>
    </row>
    <row r="97" spans="2:6">
      <c r="B97" s="22"/>
      <c r="F97" s="119" t="s">
        <v>6003</v>
      </c>
    </row>
    <row r="101" spans="2:6">
      <c r="B101" s="87"/>
      <c r="C101" s="81"/>
    </row>
  </sheetData>
  <autoFilter ref="A7:F73"/>
  <printOptions horizontalCentered="1"/>
  <pageMargins left="0" right="0" top="0.78740157480314965" bottom="0.59055118110236227" header="0" footer="0"/>
  <pageSetup scale="80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XFB5609"/>
  <sheetViews>
    <sheetView tabSelected="1" zoomScale="85" zoomScaleNormal="85" workbookViewId="0">
      <selection activeCell="Z416" sqref="Z416"/>
    </sheetView>
  </sheetViews>
  <sheetFormatPr baseColWidth="10" defaultRowHeight="12.75" outlineLevelCol="1"/>
  <cols>
    <col min="1" max="1" width="12" style="21"/>
    <col min="2" max="2" width="49.5" style="21" customWidth="1"/>
    <col min="3" max="3" width="105" style="21" bestFit="1" customWidth="1"/>
    <col min="4" max="4" width="16.6640625" style="22" hidden="1" customWidth="1" outlineLevel="1"/>
    <col min="5" max="5" width="39.1640625" style="21" hidden="1" customWidth="1" outlineLevel="1"/>
    <col min="6" max="6" width="14.1640625" style="88" hidden="1" customWidth="1" outlineLevel="1"/>
    <col min="7" max="7" width="15.33203125" style="21" hidden="1" customWidth="1"/>
    <col min="8" max="8" width="13.1640625" style="21" hidden="1" customWidth="1"/>
    <col min="9" max="9" width="14.1640625" style="21" hidden="1" customWidth="1"/>
    <col min="10" max="10" width="15.33203125" style="61" hidden="1" customWidth="1"/>
    <col min="11" max="11" width="12" style="61" hidden="1" customWidth="1"/>
    <col min="12" max="12" width="14.1640625" style="61" hidden="1" customWidth="1"/>
    <col min="13" max="13" width="22.5" style="21" hidden="1" customWidth="1"/>
    <col min="14" max="14" width="16.5" style="21" hidden="1" customWidth="1"/>
    <col min="15" max="15" width="13.6640625" style="21" hidden="1" customWidth="1"/>
    <col min="16" max="16" width="24.5" style="21" hidden="1" customWidth="1"/>
    <col min="17" max="17" width="11.6640625" style="21" hidden="1" customWidth="1"/>
    <col min="18" max="18" width="16.6640625" style="21" hidden="1" customWidth="1"/>
    <col min="19" max="19" width="22" style="21" hidden="1" customWidth="1"/>
    <col min="20" max="20" width="0" style="21" hidden="1" customWidth="1"/>
    <col min="21" max="21" width="14.1640625" style="21" hidden="1" customWidth="1"/>
    <col min="22" max="22" width="21.5" style="21" customWidth="1"/>
    <col min="23" max="16384" width="12" style="21"/>
  </cols>
  <sheetData>
    <row r="1" spans="1:22">
      <c r="B1" s="32"/>
      <c r="C1" s="32"/>
      <c r="G1" s="32"/>
      <c r="H1" s="32"/>
      <c r="I1" s="32"/>
      <c r="J1" s="32"/>
    </row>
    <row r="2" spans="1:22">
      <c r="B2" s="24" t="s">
        <v>5539</v>
      </c>
      <c r="C2" s="24"/>
      <c r="D2" s="34"/>
      <c r="G2" s="32"/>
      <c r="H2" s="32"/>
      <c r="I2" s="32"/>
      <c r="J2" s="32"/>
    </row>
    <row r="3" spans="1:22">
      <c r="B3" s="24" t="s">
        <v>6100</v>
      </c>
      <c r="C3" s="24"/>
      <c r="D3" s="34"/>
      <c r="G3" s="32"/>
      <c r="H3" s="32"/>
      <c r="I3" s="32"/>
      <c r="J3" s="32"/>
    </row>
    <row r="4" spans="1:22">
      <c r="B4" s="24" t="s">
        <v>5535</v>
      </c>
      <c r="C4" s="24" t="s">
        <v>6024</v>
      </c>
      <c r="D4" s="34"/>
      <c r="G4" s="32"/>
      <c r="H4" s="32"/>
      <c r="I4" s="32"/>
      <c r="J4" s="32"/>
    </row>
    <row r="5" spans="1:22">
      <c r="B5" s="34"/>
      <c r="C5" s="34"/>
      <c r="D5" s="34"/>
      <c r="J5" s="21"/>
    </row>
    <row r="6" spans="1:22">
      <c r="B6" s="22"/>
      <c r="C6" s="35"/>
      <c r="D6" s="120"/>
      <c r="J6" s="21"/>
      <c r="K6" s="62"/>
      <c r="L6" s="62"/>
    </row>
    <row r="7" spans="1:22" s="37" customFormat="1" ht="38.25">
      <c r="B7" s="66" t="s">
        <v>5537</v>
      </c>
      <c r="C7" s="66" t="s">
        <v>1</v>
      </c>
      <c r="D7" s="82" t="s">
        <v>5538</v>
      </c>
      <c r="E7" s="105" t="s">
        <v>5916</v>
      </c>
      <c r="F7" s="82" t="s">
        <v>5917</v>
      </c>
      <c r="G7" s="105" t="s">
        <v>5918</v>
      </c>
      <c r="H7" s="105" t="s">
        <v>5916</v>
      </c>
      <c r="I7" s="82" t="s">
        <v>5917</v>
      </c>
      <c r="J7" s="105" t="s">
        <v>5993</v>
      </c>
      <c r="K7" s="165" t="s">
        <v>6005</v>
      </c>
      <c r="L7" s="165" t="s">
        <v>5917</v>
      </c>
      <c r="M7" s="165" t="s">
        <v>6023</v>
      </c>
      <c r="P7" s="204" t="s">
        <v>6038</v>
      </c>
      <c r="Q7" s="222" t="s">
        <v>6047</v>
      </c>
      <c r="R7" s="222" t="s">
        <v>6048</v>
      </c>
      <c r="S7" s="204" t="s">
        <v>6046</v>
      </c>
      <c r="T7" s="21" t="s">
        <v>5916</v>
      </c>
      <c r="U7" s="21" t="s">
        <v>5917</v>
      </c>
      <c r="V7" s="204" t="s">
        <v>6099</v>
      </c>
    </row>
    <row r="8" spans="1:22" ht="18.75">
      <c r="A8" s="21" t="s">
        <v>5618</v>
      </c>
      <c r="B8" s="194" t="s">
        <v>5619</v>
      </c>
      <c r="C8" s="194" t="s">
        <v>5620</v>
      </c>
      <c r="D8" s="121">
        <f>+D9+D855</f>
        <v>5748600</v>
      </c>
      <c r="F8" s="122"/>
      <c r="G8" s="121">
        <f>+G9+G855</f>
        <v>5353758.8599999994</v>
      </c>
      <c r="H8" s="164">
        <f>SUBTOTAL(9,H9:H5046)</f>
        <v>589218.14</v>
      </c>
      <c r="I8" s="164">
        <f>SUBTOTAL(9,I9:I5046)</f>
        <v>891</v>
      </c>
      <c r="J8" s="121">
        <f>+J9+J855</f>
        <v>5773758.8599999994</v>
      </c>
      <c r="K8" s="161">
        <f>SUM(K9:K5046)</f>
        <v>137444.94</v>
      </c>
      <c r="L8" s="65">
        <f>SUM(L9:L5046)</f>
        <v>103886.94</v>
      </c>
      <c r="M8" s="199">
        <f>+M9+M404+M855</f>
        <v>6140000</v>
      </c>
      <c r="N8" s="177">
        <f>SUM(N9:N5046)</f>
        <v>35741</v>
      </c>
      <c r="O8" s="177">
        <f>SUM(O9:O5046)</f>
        <v>485685</v>
      </c>
      <c r="P8" s="199">
        <f>SUM(P9+P404+P855)</f>
        <v>6690056</v>
      </c>
      <c r="Q8" s="21">
        <f>SUM(Q9:Q5046)</f>
        <v>99198.41</v>
      </c>
      <c r="R8" s="21">
        <f>SUM(R9:R5046)</f>
        <v>99198.41</v>
      </c>
      <c r="S8" s="199">
        <f>SUM(S9+S404+S855)</f>
        <v>6690056</v>
      </c>
      <c r="T8" s="21">
        <f>SUM(T10:T5046)</f>
        <v>593663.44999999995</v>
      </c>
      <c r="U8" s="21">
        <f>SUM(U9:U5046)</f>
        <v>119663.45</v>
      </c>
      <c r="V8" s="237">
        <f>V9+V404+V855</f>
        <v>6231063</v>
      </c>
    </row>
    <row r="9" spans="1:22" s="31" customFormat="1" ht="15.75">
      <c r="A9" s="31" t="s">
        <v>5618</v>
      </c>
      <c r="B9" s="180" t="s">
        <v>5621</v>
      </c>
      <c r="C9" s="180" t="s">
        <v>745</v>
      </c>
      <c r="D9" s="123">
        <f>+D10+D404</f>
        <v>1787062</v>
      </c>
      <c r="E9" s="72"/>
      <c r="F9" s="124"/>
      <c r="G9" s="123">
        <f>+G10+G404</f>
        <v>1830934.8599999999</v>
      </c>
      <c r="H9" s="72"/>
      <c r="I9" s="124"/>
      <c r="J9" s="123">
        <f>+J10+J404</f>
        <v>2378653</v>
      </c>
      <c r="K9" s="61"/>
      <c r="L9" s="65"/>
      <c r="M9" s="186">
        <f>+M10</f>
        <v>26420</v>
      </c>
      <c r="O9" s="72"/>
      <c r="P9" s="210">
        <f>SUM(P10)</f>
        <v>22420</v>
      </c>
      <c r="S9" s="210">
        <f>SUM(S10)</f>
        <v>22420</v>
      </c>
      <c r="V9" s="229">
        <f>V10</f>
        <v>15000</v>
      </c>
    </row>
    <row r="10" spans="1:22" s="31" customFormat="1">
      <c r="A10" s="31" t="s">
        <v>5618</v>
      </c>
      <c r="B10" s="67" t="s">
        <v>5622</v>
      </c>
      <c r="C10" s="67" t="s">
        <v>746</v>
      </c>
      <c r="D10" s="123">
        <f>D11+D81+D146+D240+D276+D338+D361+D379+D384</f>
        <v>38000</v>
      </c>
      <c r="F10" s="106"/>
      <c r="G10" s="123">
        <f>G11+G81+G146+G240+G276+G338+G361+G379+G384</f>
        <v>20000</v>
      </c>
      <c r="I10" s="106"/>
      <c r="J10" s="123">
        <f>J11+J81+J146+J240+J276+J338+J361+J379+J384</f>
        <v>20000</v>
      </c>
      <c r="K10" s="61"/>
      <c r="L10" s="65"/>
      <c r="M10" s="123">
        <f>M11+M81+M146+M240+M276+M338+M361+M379+M384</f>
        <v>26420</v>
      </c>
      <c r="P10" s="211">
        <f>SUM(P146)</f>
        <v>22420</v>
      </c>
      <c r="S10" s="211">
        <f>SUM(S146)</f>
        <v>22420</v>
      </c>
      <c r="V10" s="228">
        <f>V146</f>
        <v>15000</v>
      </c>
    </row>
    <row r="11" spans="1:22" s="18" customFormat="1" hidden="1">
      <c r="B11" s="39" t="s">
        <v>2</v>
      </c>
      <c r="C11" s="40" t="s">
        <v>3</v>
      </c>
      <c r="D11" s="41">
        <f>D12+D18+D26+D45+D55+D68+D72+D77</f>
        <v>0</v>
      </c>
      <c r="E11" s="53"/>
      <c r="F11" s="52"/>
      <c r="G11" s="41">
        <f>G12+G18+G26+G45+G55+G68+G72+G77</f>
        <v>0</v>
      </c>
      <c r="H11" s="53"/>
      <c r="I11" s="52"/>
      <c r="J11" s="41">
        <f>J12+J18+J26+J45+J55+J68+J72+J77</f>
        <v>0</v>
      </c>
      <c r="L11" s="59"/>
      <c r="M11" s="41">
        <f>M12+M18+M26+M45+M55+M68+M72+M77</f>
        <v>0</v>
      </c>
      <c r="P11" s="123">
        <v>26420</v>
      </c>
      <c r="S11" s="123">
        <v>26420</v>
      </c>
    </row>
    <row r="12" spans="1:22" customFormat="1" hidden="1">
      <c r="B12" s="39" t="s">
        <v>4</v>
      </c>
      <c r="C12" s="40" t="s">
        <v>5</v>
      </c>
      <c r="D12" s="41">
        <f>SUM(D13:D17)</f>
        <v>0</v>
      </c>
      <c r="E12" s="53"/>
      <c r="F12" s="52"/>
      <c r="G12" s="41">
        <f>SUM(G13:G17)</f>
        <v>0</v>
      </c>
      <c r="H12" s="53"/>
      <c r="I12" s="52"/>
      <c r="J12" s="41">
        <f>SUM(J13:J17)</f>
        <v>0</v>
      </c>
      <c r="K12" s="42"/>
      <c r="L12" s="59"/>
      <c r="M12" s="41">
        <f>SUM(M13:M17)</f>
        <v>0</v>
      </c>
      <c r="P12" s="178">
        <v>26420</v>
      </c>
      <c r="S12" s="178">
        <v>26420</v>
      </c>
    </row>
    <row r="13" spans="1:22" customFormat="1" hidden="1">
      <c r="B13" s="43" t="s">
        <v>6</v>
      </c>
      <c r="C13" s="6" t="s">
        <v>7</v>
      </c>
      <c r="D13" s="44">
        <v>0</v>
      </c>
      <c r="E13" s="53"/>
      <c r="F13" s="90"/>
      <c r="G13" s="44">
        <v>0</v>
      </c>
      <c r="H13" s="53"/>
      <c r="I13" s="90"/>
      <c r="J13" s="44">
        <v>0</v>
      </c>
      <c r="K13" s="42"/>
      <c r="L13" s="59"/>
      <c r="M13" s="44">
        <v>0</v>
      </c>
      <c r="P13" s="128">
        <v>6420</v>
      </c>
      <c r="S13" s="128">
        <v>6420</v>
      </c>
    </row>
    <row r="14" spans="1:22" customFormat="1" hidden="1">
      <c r="B14" s="8" t="s">
        <v>8</v>
      </c>
      <c r="C14" s="6" t="s">
        <v>9</v>
      </c>
      <c r="D14" s="44">
        <v>0</v>
      </c>
      <c r="E14" s="53"/>
      <c r="F14" s="90"/>
      <c r="G14" s="44">
        <v>0</v>
      </c>
      <c r="H14" s="53"/>
      <c r="I14" s="90"/>
      <c r="J14" s="44">
        <v>0</v>
      </c>
      <c r="K14" s="42"/>
      <c r="L14" s="59"/>
      <c r="M14" s="44">
        <v>0</v>
      </c>
      <c r="P14" s="128">
        <v>20000</v>
      </c>
      <c r="S14" s="128">
        <v>20000</v>
      </c>
    </row>
    <row r="15" spans="1:22" customFormat="1" hidden="1">
      <c r="B15" s="8" t="s">
        <v>10</v>
      </c>
      <c r="C15" s="45" t="s">
        <v>11</v>
      </c>
      <c r="D15" s="44">
        <v>0</v>
      </c>
      <c r="E15" s="53"/>
      <c r="F15" s="90"/>
      <c r="G15" s="44">
        <v>0</v>
      </c>
      <c r="H15" s="53"/>
      <c r="I15" s="90"/>
      <c r="J15" s="44">
        <v>0</v>
      </c>
      <c r="K15" s="42"/>
      <c r="L15" s="59"/>
      <c r="M15" s="44">
        <v>0</v>
      </c>
      <c r="P15" s="125">
        <v>0</v>
      </c>
      <c r="S15" s="125">
        <v>0</v>
      </c>
    </row>
    <row r="16" spans="1:22" customFormat="1" hidden="1">
      <c r="B16" s="8" t="s">
        <v>12</v>
      </c>
      <c r="C16" s="45" t="s">
        <v>13</v>
      </c>
      <c r="D16" s="44">
        <v>0</v>
      </c>
      <c r="E16" s="53"/>
      <c r="F16" s="90"/>
      <c r="G16" s="44">
        <v>0</v>
      </c>
      <c r="H16" s="53"/>
      <c r="I16" s="90"/>
      <c r="J16" s="44">
        <v>0</v>
      </c>
      <c r="K16" s="42"/>
      <c r="L16" s="59"/>
      <c r="M16" s="44">
        <v>0</v>
      </c>
      <c r="P16" s="128"/>
      <c r="S16" s="128"/>
    </row>
    <row r="17" spans="2:19" customFormat="1" ht="15.75" hidden="1">
      <c r="B17" s="43" t="s">
        <v>14</v>
      </c>
      <c r="C17" s="45" t="s">
        <v>15</v>
      </c>
      <c r="D17" s="44">
        <v>0</v>
      </c>
      <c r="E17" s="53"/>
      <c r="F17" s="90"/>
      <c r="G17" s="44">
        <v>0</v>
      </c>
      <c r="H17" s="53"/>
      <c r="I17" s="90"/>
      <c r="J17" s="44">
        <v>0</v>
      </c>
      <c r="K17" s="42"/>
      <c r="L17" s="59"/>
      <c r="M17" s="44">
        <v>0</v>
      </c>
      <c r="P17" s="186">
        <v>2930930</v>
      </c>
      <c r="S17" s="186">
        <v>2930930</v>
      </c>
    </row>
    <row r="18" spans="2:19" customFormat="1" hidden="1">
      <c r="B18" s="39" t="s">
        <v>16</v>
      </c>
      <c r="C18" s="40" t="s">
        <v>17</v>
      </c>
      <c r="D18" s="46">
        <f>SUM(D19:D25)</f>
        <v>0</v>
      </c>
      <c r="E18" s="53"/>
      <c r="F18" s="91"/>
      <c r="G18" s="46">
        <f>SUM(G19:G25)</f>
        <v>0</v>
      </c>
      <c r="H18" s="53"/>
      <c r="I18" s="91"/>
      <c r="J18" s="46">
        <f>SUM(J19:J25)</f>
        <v>0</v>
      </c>
      <c r="K18" s="42"/>
      <c r="L18" s="59"/>
      <c r="M18" s="46">
        <f>SUM(M19:M25)</f>
        <v>0</v>
      </c>
      <c r="P18" s="123">
        <v>1421429</v>
      </c>
      <c r="S18" s="123">
        <v>1421429</v>
      </c>
    </row>
    <row r="19" spans="2:19" customFormat="1" hidden="1">
      <c r="B19" s="43" t="s">
        <v>18</v>
      </c>
      <c r="C19" s="45" t="s">
        <v>19</v>
      </c>
      <c r="D19" s="44">
        <v>0</v>
      </c>
      <c r="E19" s="53"/>
      <c r="F19" s="90"/>
      <c r="G19" s="44">
        <v>0</v>
      </c>
      <c r="H19" s="53"/>
      <c r="I19" s="90"/>
      <c r="J19" s="44">
        <v>0</v>
      </c>
      <c r="K19" s="42"/>
      <c r="L19" s="59"/>
      <c r="M19" s="44">
        <v>0</v>
      </c>
      <c r="P19" s="179">
        <v>772572</v>
      </c>
      <c r="S19" s="179">
        <v>772572</v>
      </c>
    </row>
    <row r="20" spans="2:19" customFormat="1" hidden="1">
      <c r="B20" s="43" t="s">
        <v>20</v>
      </c>
      <c r="C20" s="6" t="s">
        <v>21</v>
      </c>
      <c r="D20" s="44">
        <v>0</v>
      </c>
      <c r="E20" s="53"/>
      <c r="F20" s="90"/>
      <c r="G20" s="44">
        <v>0</v>
      </c>
      <c r="H20" s="53"/>
      <c r="I20" s="90"/>
      <c r="J20" s="44">
        <v>0</v>
      </c>
      <c r="K20" s="42"/>
      <c r="L20" s="59"/>
      <c r="M20" s="44">
        <v>0</v>
      </c>
      <c r="P20" s="184">
        <v>417384</v>
      </c>
      <c r="S20" s="184">
        <v>417384</v>
      </c>
    </row>
    <row r="21" spans="2:19" customFormat="1" hidden="1">
      <c r="B21" s="43" t="s">
        <v>22</v>
      </c>
      <c r="C21" s="45" t="s">
        <v>23</v>
      </c>
      <c r="D21" s="44">
        <v>0</v>
      </c>
      <c r="E21" s="53"/>
      <c r="F21" s="90"/>
      <c r="G21" s="44">
        <v>0</v>
      </c>
      <c r="H21" s="53"/>
      <c r="I21" s="90"/>
      <c r="J21" s="44">
        <v>0</v>
      </c>
      <c r="K21" s="42"/>
      <c r="L21" s="59"/>
      <c r="M21" s="44">
        <v>0</v>
      </c>
      <c r="P21" s="128">
        <v>355188</v>
      </c>
      <c r="S21" s="128">
        <v>355188</v>
      </c>
    </row>
    <row r="22" spans="2:19" customFormat="1" hidden="1">
      <c r="B22" s="43" t="s">
        <v>24</v>
      </c>
      <c r="C22" s="45" t="s">
        <v>25</v>
      </c>
      <c r="D22" s="44">
        <v>0</v>
      </c>
      <c r="E22" s="53"/>
      <c r="F22" s="90"/>
      <c r="G22" s="44">
        <v>0</v>
      </c>
      <c r="H22" s="53"/>
      <c r="I22" s="90"/>
      <c r="J22" s="44">
        <v>0</v>
      </c>
      <c r="K22" s="42"/>
      <c r="L22" s="59"/>
      <c r="M22" s="44">
        <v>0</v>
      </c>
      <c r="P22" s="178">
        <v>216000</v>
      </c>
      <c r="S22" s="178">
        <v>216000</v>
      </c>
    </row>
    <row r="23" spans="2:19" customFormat="1" hidden="1">
      <c r="B23" s="43" t="s">
        <v>26</v>
      </c>
      <c r="C23" s="45" t="s">
        <v>27</v>
      </c>
      <c r="D23" s="44">
        <v>0</v>
      </c>
      <c r="E23" s="53"/>
      <c r="F23" s="90"/>
      <c r="G23" s="44">
        <v>0</v>
      </c>
      <c r="H23" s="53"/>
      <c r="I23" s="90"/>
      <c r="J23" s="44">
        <v>0</v>
      </c>
      <c r="K23" s="42"/>
      <c r="L23" s="59"/>
      <c r="M23" s="44">
        <v>0</v>
      </c>
      <c r="P23" s="128">
        <v>216000</v>
      </c>
      <c r="S23" s="128">
        <v>216000</v>
      </c>
    </row>
    <row r="24" spans="2:19" customFormat="1" hidden="1">
      <c r="B24" s="43" t="s">
        <v>28</v>
      </c>
      <c r="C24" s="45" t="s">
        <v>29</v>
      </c>
      <c r="D24" s="44">
        <v>0</v>
      </c>
      <c r="E24" s="53"/>
      <c r="F24" s="90"/>
      <c r="G24" s="44">
        <v>0</v>
      </c>
      <c r="H24" s="53"/>
      <c r="I24" s="90"/>
      <c r="J24" s="44">
        <v>0</v>
      </c>
      <c r="K24" s="42"/>
      <c r="L24" s="59"/>
      <c r="M24" s="44">
        <v>0</v>
      </c>
      <c r="P24" s="178">
        <v>172857</v>
      </c>
      <c r="S24" s="178">
        <v>172857</v>
      </c>
    </row>
    <row r="25" spans="2:19" customFormat="1" hidden="1">
      <c r="B25" s="43" t="s">
        <v>30</v>
      </c>
      <c r="C25" s="45" t="s">
        <v>31</v>
      </c>
      <c r="D25" s="44">
        <v>0</v>
      </c>
      <c r="E25" s="53"/>
      <c r="F25" s="90"/>
      <c r="G25" s="44">
        <v>0</v>
      </c>
      <c r="H25" s="53"/>
      <c r="I25" s="90"/>
      <c r="J25" s="44">
        <v>0</v>
      </c>
      <c r="K25" s="42"/>
      <c r="L25" s="59"/>
      <c r="M25" s="44">
        <v>0</v>
      </c>
      <c r="P25" s="128">
        <v>50000</v>
      </c>
      <c r="S25" s="128">
        <v>50000</v>
      </c>
    </row>
    <row r="26" spans="2:19" customFormat="1" hidden="1">
      <c r="B26" s="39" t="s">
        <v>32</v>
      </c>
      <c r="C26" s="40" t="s">
        <v>33</v>
      </c>
      <c r="D26" s="46">
        <f>SUM(D27:D44)</f>
        <v>0</v>
      </c>
      <c r="E26" s="53"/>
      <c r="F26" s="91"/>
      <c r="G26" s="46">
        <f>SUM(G27:G44)</f>
        <v>0</v>
      </c>
      <c r="H26" s="53"/>
      <c r="I26" s="91"/>
      <c r="J26" s="46">
        <f>SUM(J27:J44)</f>
        <v>0</v>
      </c>
      <c r="K26" s="42"/>
      <c r="L26" s="59"/>
      <c r="M26" s="46">
        <f>SUM(M27:M44)</f>
        <v>0</v>
      </c>
      <c r="P26" s="128">
        <v>16476</v>
      </c>
      <c r="S26" s="128">
        <v>16476</v>
      </c>
    </row>
    <row r="27" spans="2:19" customFormat="1" hidden="1">
      <c r="B27" s="43" t="s">
        <v>34</v>
      </c>
      <c r="C27" s="45" t="s">
        <v>35</v>
      </c>
      <c r="D27" s="44">
        <v>0</v>
      </c>
      <c r="E27" s="53"/>
      <c r="F27" s="90"/>
      <c r="G27" s="44">
        <v>0</v>
      </c>
      <c r="H27" s="53"/>
      <c r="I27" s="90"/>
      <c r="J27" s="44">
        <v>0</v>
      </c>
      <c r="K27" s="42"/>
      <c r="L27" s="59"/>
      <c r="M27" s="44">
        <v>0</v>
      </c>
      <c r="P27" s="128">
        <v>82381</v>
      </c>
      <c r="S27" s="128">
        <v>82381</v>
      </c>
    </row>
    <row r="28" spans="2:19" customFormat="1" hidden="1">
      <c r="B28" s="43" t="s">
        <v>36</v>
      </c>
      <c r="C28" s="45" t="s">
        <v>37</v>
      </c>
      <c r="D28" s="44">
        <v>0</v>
      </c>
      <c r="E28" s="53"/>
      <c r="F28" s="90"/>
      <c r="G28" s="44">
        <v>0</v>
      </c>
      <c r="H28" s="53"/>
      <c r="I28" s="90"/>
      <c r="J28" s="44">
        <v>0</v>
      </c>
      <c r="K28" s="42"/>
      <c r="L28" s="59"/>
      <c r="M28" s="44">
        <v>0</v>
      </c>
      <c r="P28" s="128">
        <v>24000</v>
      </c>
      <c r="S28" s="128">
        <v>24000</v>
      </c>
    </row>
    <row r="29" spans="2:19" customFormat="1" hidden="1">
      <c r="B29" s="43" t="s">
        <v>38</v>
      </c>
      <c r="C29" s="45" t="s">
        <v>39</v>
      </c>
      <c r="D29" s="44">
        <v>0</v>
      </c>
      <c r="E29" s="53"/>
      <c r="F29" s="90"/>
      <c r="G29" s="44">
        <v>0</v>
      </c>
      <c r="H29" s="53"/>
      <c r="I29" s="90"/>
      <c r="J29" s="44">
        <v>0</v>
      </c>
      <c r="K29" s="42"/>
      <c r="L29" s="59"/>
      <c r="M29" s="44">
        <v>0</v>
      </c>
      <c r="P29" s="178">
        <v>150000</v>
      </c>
      <c r="S29" s="178">
        <v>150000</v>
      </c>
    </row>
    <row r="30" spans="2:19" customFormat="1" hidden="1">
      <c r="B30" s="43" t="s">
        <v>40</v>
      </c>
      <c r="C30" s="45" t="s">
        <v>41</v>
      </c>
      <c r="D30" s="44">
        <v>0</v>
      </c>
      <c r="E30" s="53"/>
      <c r="F30" s="90"/>
      <c r="G30" s="44">
        <v>0</v>
      </c>
      <c r="H30" s="53"/>
      <c r="I30" s="90"/>
      <c r="J30" s="44">
        <v>0</v>
      </c>
      <c r="K30" s="42"/>
      <c r="L30" s="59"/>
      <c r="M30" s="44">
        <v>0</v>
      </c>
      <c r="P30" s="128">
        <v>150000</v>
      </c>
      <c r="S30" s="128">
        <v>150000</v>
      </c>
    </row>
    <row r="31" spans="2:19" customFormat="1" hidden="1">
      <c r="B31" s="43" t="s">
        <v>42</v>
      </c>
      <c r="C31" s="45" t="s">
        <v>43</v>
      </c>
      <c r="D31" s="44">
        <v>0</v>
      </c>
      <c r="E31" s="53"/>
      <c r="F31" s="90"/>
      <c r="G31" s="44">
        <v>0</v>
      </c>
      <c r="H31" s="53"/>
      <c r="I31" s="90"/>
      <c r="J31" s="44">
        <v>0</v>
      </c>
      <c r="K31" s="42"/>
      <c r="L31" s="59"/>
      <c r="M31" s="44">
        <v>0</v>
      </c>
      <c r="P31" s="178">
        <v>50000</v>
      </c>
      <c r="S31" s="178">
        <v>50000</v>
      </c>
    </row>
    <row r="32" spans="2:19" customFormat="1" hidden="1">
      <c r="B32" s="43" t="s">
        <v>44</v>
      </c>
      <c r="C32" s="45" t="s">
        <v>45</v>
      </c>
      <c r="D32" s="44">
        <v>0</v>
      </c>
      <c r="E32" s="53"/>
      <c r="F32" s="90"/>
      <c r="G32" s="44">
        <v>0</v>
      </c>
      <c r="H32" s="53"/>
      <c r="I32" s="90"/>
      <c r="J32" s="44">
        <v>0</v>
      </c>
      <c r="K32" s="42"/>
      <c r="L32" s="59"/>
      <c r="M32" s="44">
        <v>0</v>
      </c>
      <c r="P32" s="128">
        <v>50000</v>
      </c>
      <c r="S32" s="128">
        <v>50000</v>
      </c>
    </row>
    <row r="33" spans="2:19" customFormat="1" hidden="1">
      <c r="B33" s="43" t="s">
        <v>46</v>
      </c>
      <c r="C33" s="6" t="s">
        <v>47</v>
      </c>
      <c r="D33" s="44">
        <v>0</v>
      </c>
      <c r="E33" s="53"/>
      <c r="F33" s="90"/>
      <c r="G33" s="44">
        <v>0</v>
      </c>
      <c r="H33" s="53"/>
      <c r="I33" s="90"/>
      <c r="J33" s="44">
        <v>0</v>
      </c>
      <c r="K33" s="42"/>
      <c r="L33" s="59"/>
      <c r="M33" s="44">
        <v>0</v>
      </c>
      <c r="P33" s="178">
        <v>60000</v>
      </c>
      <c r="S33" s="178">
        <v>60000</v>
      </c>
    </row>
    <row r="34" spans="2:19" customFormat="1" hidden="1">
      <c r="B34" s="43" t="s">
        <v>48</v>
      </c>
      <c r="C34" s="45" t="s">
        <v>49</v>
      </c>
      <c r="D34" s="44">
        <v>0</v>
      </c>
      <c r="E34" s="53"/>
      <c r="F34" s="90"/>
      <c r="G34" s="44">
        <v>0</v>
      </c>
      <c r="H34" s="53"/>
      <c r="I34" s="90"/>
      <c r="J34" s="44">
        <v>0</v>
      </c>
      <c r="K34" s="42"/>
      <c r="L34" s="59"/>
      <c r="M34" s="44">
        <v>0</v>
      </c>
      <c r="P34" s="128">
        <v>60000</v>
      </c>
      <c r="S34" s="128">
        <v>60000</v>
      </c>
    </row>
    <row r="35" spans="2:19" customFormat="1" hidden="1">
      <c r="B35" s="43" t="s">
        <v>50</v>
      </c>
      <c r="C35" s="45" t="s">
        <v>51</v>
      </c>
      <c r="D35" s="44">
        <v>0</v>
      </c>
      <c r="E35" s="53"/>
      <c r="F35" s="90"/>
      <c r="G35" s="44">
        <v>0</v>
      </c>
      <c r="H35" s="53"/>
      <c r="I35" s="90"/>
      <c r="J35" s="44">
        <v>0</v>
      </c>
      <c r="K35" s="42"/>
      <c r="L35" s="59"/>
      <c r="M35" s="44">
        <v>0</v>
      </c>
      <c r="P35" s="44"/>
      <c r="S35" s="44"/>
    </row>
    <row r="36" spans="2:19" customFormat="1" ht="15.75" hidden="1">
      <c r="B36" s="43" t="s">
        <v>52</v>
      </c>
      <c r="C36" s="45" t="s">
        <v>53</v>
      </c>
      <c r="D36" s="44">
        <v>0</v>
      </c>
      <c r="E36" s="53"/>
      <c r="F36" s="90"/>
      <c r="G36" s="44">
        <v>0</v>
      </c>
      <c r="H36" s="53"/>
      <c r="I36" s="90"/>
      <c r="J36" s="44">
        <v>0</v>
      </c>
      <c r="K36" s="42"/>
      <c r="L36" s="59"/>
      <c r="M36" s="44">
        <v>0</v>
      </c>
      <c r="P36" s="186">
        <v>545000</v>
      </c>
      <c r="S36" s="186">
        <v>545000</v>
      </c>
    </row>
    <row r="37" spans="2:19" customFormat="1" hidden="1">
      <c r="B37" s="43" t="s">
        <v>54</v>
      </c>
      <c r="C37" s="45" t="s">
        <v>55</v>
      </c>
      <c r="D37" s="44">
        <v>0</v>
      </c>
      <c r="E37" s="53"/>
      <c r="F37" s="90"/>
      <c r="G37" s="44">
        <v>0</v>
      </c>
      <c r="H37" s="53"/>
      <c r="I37" s="90"/>
      <c r="J37" s="44">
        <v>0</v>
      </c>
      <c r="K37" s="42"/>
      <c r="L37" s="59"/>
      <c r="M37" s="44">
        <v>0</v>
      </c>
      <c r="P37" s="179">
        <v>100000</v>
      </c>
      <c r="S37" s="179">
        <v>100000</v>
      </c>
    </row>
    <row r="38" spans="2:19" customFormat="1" hidden="1">
      <c r="B38" s="43" t="s">
        <v>56</v>
      </c>
      <c r="C38" s="45" t="s">
        <v>57</v>
      </c>
      <c r="D38" s="44">
        <v>0</v>
      </c>
      <c r="E38" s="53"/>
      <c r="F38" s="90"/>
      <c r="G38" s="44">
        <v>0</v>
      </c>
      <c r="H38" s="53"/>
      <c r="I38" s="90"/>
      <c r="J38" s="44">
        <v>0</v>
      </c>
      <c r="K38" s="42"/>
      <c r="L38" s="59"/>
      <c r="M38" s="44">
        <v>0</v>
      </c>
      <c r="P38" s="128">
        <v>40000</v>
      </c>
      <c r="S38" s="128">
        <v>40000</v>
      </c>
    </row>
    <row r="39" spans="2:19" customFormat="1" hidden="1">
      <c r="B39" s="43" t="s">
        <v>58</v>
      </c>
      <c r="C39" s="45" t="s">
        <v>59</v>
      </c>
      <c r="D39" s="44">
        <v>0</v>
      </c>
      <c r="E39" s="53"/>
      <c r="F39" s="90"/>
      <c r="G39" s="44">
        <v>0</v>
      </c>
      <c r="H39" s="53"/>
      <c r="I39" s="90"/>
      <c r="J39" s="44">
        <v>0</v>
      </c>
      <c r="K39" s="42"/>
      <c r="L39" s="59"/>
      <c r="M39" s="44">
        <v>0</v>
      </c>
      <c r="P39" s="128">
        <v>40000</v>
      </c>
      <c r="S39" s="128">
        <v>40000</v>
      </c>
    </row>
    <row r="40" spans="2:19" customFormat="1" hidden="1">
      <c r="B40" s="43" t="s">
        <v>60</v>
      </c>
      <c r="C40" s="45" t="s">
        <v>61</v>
      </c>
      <c r="D40" s="44">
        <v>0</v>
      </c>
      <c r="E40" s="53"/>
      <c r="F40" s="90"/>
      <c r="G40" s="44">
        <v>0</v>
      </c>
      <c r="H40" s="53"/>
      <c r="I40" s="90"/>
      <c r="J40" s="44">
        <v>0</v>
      </c>
      <c r="K40" s="42"/>
      <c r="L40" s="59"/>
      <c r="M40" s="44">
        <v>0</v>
      </c>
      <c r="P40" s="128">
        <v>20000</v>
      </c>
      <c r="S40" s="128">
        <v>20000</v>
      </c>
    </row>
    <row r="41" spans="2:19" customFormat="1" hidden="1">
      <c r="B41" s="43" t="s">
        <v>62</v>
      </c>
      <c r="C41" s="6" t="s">
        <v>63</v>
      </c>
      <c r="D41" s="44">
        <v>0</v>
      </c>
      <c r="E41" s="53"/>
      <c r="F41" s="90"/>
      <c r="G41" s="44">
        <v>0</v>
      </c>
      <c r="H41" s="53"/>
      <c r="I41" s="90"/>
      <c r="J41" s="44">
        <v>0</v>
      </c>
      <c r="K41" s="42"/>
      <c r="L41" s="59"/>
      <c r="M41" s="44">
        <v>0</v>
      </c>
      <c r="P41" s="46">
        <v>95000</v>
      </c>
      <c r="S41" s="46">
        <v>95000</v>
      </c>
    </row>
    <row r="42" spans="2:19" customFormat="1" hidden="1">
      <c r="B42" s="43" t="s">
        <v>64</v>
      </c>
      <c r="C42" s="6" t="s">
        <v>65</v>
      </c>
      <c r="D42" s="44">
        <v>0</v>
      </c>
      <c r="E42" s="53"/>
      <c r="F42" s="90"/>
      <c r="G42" s="44">
        <v>0</v>
      </c>
      <c r="H42" s="53"/>
      <c r="I42" s="90"/>
      <c r="J42" s="44">
        <v>0</v>
      </c>
      <c r="K42" s="42"/>
      <c r="L42" s="59"/>
      <c r="M42" s="44">
        <v>0</v>
      </c>
      <c r="P42" s="44">
        <v>95000</v>
      </c>
      <c r="S42" s="44">
        <v>95000</v>
      </c>
    </row>
    <row r="43" spans="2:19" customFormat="1" hidden="1">
      <c r="B43" s="43" t="s">
        <v>66</v>
      </c>
      <c r="C43" s="6" t="s">
        <v>67</v>
      </c>
      <c r="D43" s="44">
        <v>0</v>
      </c>
      <c r="E43" s="53"/>
      <c r="F43" s="90"/>
      <c r="G43" s="44">
        <v>0</v>
      </c>
      <c r="H43" s="53"/>
      <c r="I43" s="90"/>
      <c r="J43" s="44">
        <v>0</v>
      </c>
      <c r="K43" s="42"/>
      <c r="L43" s="59"/>
      <c r="M43" s="44">
        <v>0</v>
      </c>
      <c r="P43" s="46">
        <v>20000</v>
      </c>
      <c r="S43" s="46">
        <v>20000</v>
      </c>
    </row>
    <row r="44" spans="2:19" customFormat="1" hidden="1">
      <c r="B44" s="43" t="s">
        <v>68</v>
      </c>
      <c r="C44" s="45" t="s">
        <v>69</v>
      </c>
      <c r="D44" s="44">
        <v>0</v>
      </c>
      <c r="E44" s="53"/>
      <c r="F44" s="90"/>
      <c r="G44" s="44">
        <v>0</v>
      </c>
      <c r="H44" s="53"/>
      <c r="I44" s="90"/>
      <c r="J44" s="44">
        <v>0</v>
      </c>
      <c r="K44" s="42"/>
      <c r="L44" s="59"/>
      <c r="M44" s="44">
        <v>0</v>
      </c>
      <c r="P44" s="44">
        <v>20000</v>
      </c>
      <c r="S44" s="44">
        <v>20000</v>
      </c>
    </row>
    <row r="45" spans="2:19" customFormat="1" hidden="1">
      <c r="B45" s="39" t="s">
        <v>70</v>
      </c>
      <c r="C45" s="40" t="s">
        <v>71</v>
      </c>
      <c r="D45" s="46">
        <f>SUM(D46:D54)</f>
        <v>0</v>
      </c>
      <c r="E45" s="53"/>
      <c r="F45" s="91"/>
      <c r="G45" s="46">
        <f>SUM(G46:G54)</f>
        <v>0</v>
      </c>
      <c r="H45" s="53"/>
      <c r="I45" s="91"/>
      <c r="J45" s="46">
        <f>SUM(J46:J54)</f>
        <v>0</v>
      </c>
      <c r="K45" s="42"/>
      <c r="L45" s="59"/>
      <c r="M45" s="46">
        <f>SUM(M46:M54)</f>
        <v>0</v>
      </c>
      <c r="P45" s="178">
        <v>250000</v>
      </c>
      <c r="S45" s="178">
        <v>250000</v>
      </c>
    </row>
    <row r="46" spans="2:19" customFormat="1" hidden="1">
      <c r="B46" s="43" t="s">
        <v>72</v>
      </c>
      <c r="C46" s="45" t="s">
        <v>73</v>
      </c>
      <c r="D46" s="44">
        <v>0</v>
      </c>
      <c r="E46" s="53"/>
      <c r="F46" s="90"/>
      <c r="G46" s="44">
        <v>0</v>
      </c>
      <c r="H46" s="53"/>
      <c r="I46" s="90"/>
      <c r="J46" s="44">
        <v>0</v>
      </c>
      <c r="K46" s="42"/>
      <c r="L46" s="59"/>
      <c r="M46" s="44">
        <v>0</v>
      </c>
      <c r="P46" s="128">
        <v>250000</v>
      </c>
      <c r="S46" s="128">
        <v>250000</v>
      </c>
    </row>
    <row r="47" spans="2:19" customFormat="1" hidden="1">
      <c r="B47" s="43" t="s">
        <v>74</v>
      </c>
      <c r="C47" s="45" t="s">
        <v>75</v>
      </c>
      <c r="D47" s="44">
        <v>0</v>
      </c>
      <c r="E47" s="53"/>
      <c r="F47" s="90"/>
      <c r="G47" s="44">
        <v>0</v>
      </c>
      <c r="H47" s="53"/>
      <c r="I47" s="90"/>
      <c r="J47" s="44">
        <v>0</v>
      </c>
      <c r="K47" s="42"/>
      <c r="L47" s="59"/>
      <c r="M47" s="44">
        <v>0</v>
      </c>
      <c r="P47" s="178">
        <v>80000</v>
      </c>
      <c r="S47" s="178">
        <v>80000</v>
      </c>
    </row>
    <row r="48" spans="2:19" customFormat="1" hidden="1">
      <c r="B48" s="43" t="s">
        <v>76</v>
      </c>
      <c r="C48" s="45" t="s">
        <v>77</v>
      </c>
      <c r="D48" s="44">
        <v>0</v>
      </c>
      <c r="E48" s="53"/>
      <c r="F48" s="90"/>
      <c r="G48" s="44">
        <v>0</v>
      </c>
      <c r="H48" s="53"/>
      <c r="I48" s="90"/>
      <c r="J48" s="44">
        <v>0</v>
      </c>
      <c r="K48" s="42"/>
      <c r="L48" s="59"/>
      <c r="M48" s="44">
        <v>0</v>
      </c>
      <c r="P48" s="128">
        <v>80000</v>
      </c>
      <c r="S48" s="128">
        <v>80000</v>
      </c>
    </row>
    <row r="49" spans="2:19" customFormat="1" hidden="1">
      <c r="B49" s="43" t="s">
        <v>78</v>
      </c>
      <c r="C49" s="45" t="s">
        <v>79</v>
      </c>
      <c r="D49" s="44">
        <v>0</v>
      </c>
      <c r="E49" s="53"/>
      <c r="F49" s="90"/>
      <c r="G49" s="44">
        <v>0</v>
      </c>
      <c r="H49" s="53"/>
      <c r="I49" s="90"/>
      <c r="J49" s="44">
        <v>0</v>
      </c>
      <c r="K49" s="42"/>
      <c r="L49" s="59"/>
      <c r="M49" s="44">
        <v>0</v>
      </c>
      <c r="P49" s="44"/>
      <c r="S49" s="44"/>
    </row>
    <row r="50" spans="2:19" customFormat="1" ht="15.75" hidden="1">
      <c r="B50" s="43" t="s">
        <v>80</v>
      </c>
      <c r="C50" s="45" t="s">
        <v>81</v>
      </c>
      <c r="D50" s="44">
        <v>0</v>
      </c>
      <c r="E50" s="53"/>
      <c r="F50" s="90"/>
      <c r="G50" s="44">
        <v>0</v>
      </c>
      <c r="H50" s="53"/>
      <c r="I50" s="90"/>
      <c r="J50" s="44">
        <v>0</v>
      </c>
      <c r="K50" s="42"/>
      <c r="L50" s="59"/>
      <c r="M50" s="44">
        <v>0</v>
      </c>
      <c r="P50" s="186">
        <v>349501</v>
      </c>
      <c r="S50" s="186">
        <v>349501</v>
      </c>
    </row>
    <row r="51" spans="2:19" customFormat="1" ht="15" hidden="1">
      <c r="B51" s="43" t="s">
        <v>82</v>
      </c>
      <c r="C51" s="45" t="s">
        <v>83</v>
      </c>
      <c r="D51" s="44">
        <v>0</v>
      </c>
      <c r="E51" s="53"/>
      <c r="F51" s="90"/>
      <c r="G51" s="44">
        <v>0</v>
      </c>
      <c r="H51" s="53"/>
      <c r="I51" s="90"/>
      <c r="J51" s="44">
        <v>0</v>
      </c>
      <c r="K51" s="42"/>
      <c r="L51" s="59"/>
      <c r="M51" s="44">
        <v>0</v>
      </c>
      <c r="P51" s="197">
        <v>110000</v>
      </c>
      <c r="S51" s="197">
        <v>110000</v>
      </c>
    </row>
    <row r="52" spans="2:19" customFormat="1" hidden="1">
      <c r="B52" s="43" t="s">
        <v>84</v>
      </c>
      <c r="C52" s="45" t="s">
        <v>85</v>
      </c>
      <c r="D52" s="44">
        <v>0</v>
      </c>
      <c r="E52" s="53"/>
      <c r="F52" s="90"/>
      <c r="G52" s="44">
        <v>0</v>
      </c>
      <c r="H52" s="53"/>
      <c r="I52" s="90"/>
      <c r="J52" s="44">
        <v>0</v>
      </c>
      <c r="K52" s="42"/>
      <c r="L52" s="59"/>
      <c r="M52" s="44">
        <v>0</v>
      </c>
      <c r="P52" s="128">
        <v>20000</v>
      </c>
      <c r="S52" s="128">
        <v>20000</v>
      </c>
    </row>
    <row r="53" spans="2:19" customFormat="1" hidden="1">
      <c r="B53" s="43" t="s">
        <v>86</v>
      </c>
      <c r="C53" s="45" t="s">
        <v>87</v>
      </c>
      <c r="D53" s="44">
        <v>0</v>
      </c>
      <c r="E53" s="53"/>
      <c r="F53" s="90"/>
      <c r="G53" s="44">
        <v>0</v>
      </c>
      <c r="H53" s="53"/>
      <c r="I53" s="90"/>
      <c r="J53" s="44">
        <v>0</v>
      </c>
      <c r="K53" s="42"/>
      <c r="L53" s="59"/>
      <c r="M53" s="44">
        <v>0</v>
      </c>
      <c r="P53" s="128">
        <v>10000</v>
      </c>
      <c r="S53" s="128">
        <v>10000</v>
      </c>
    </row>
    <row r="54" spans="2:19" customFormat="1" hidden="1">
      <c r="B54" s="43" t="s">
        <v>88</v>
      </c>
      <c r="C54" s="45" t="s">
        <v>89</v>
      </c>
      <c r="D54" s="44">
        <v>0</v>
      </c>
      <c r="E54" s="53"/>
      <c r="F54" s="90"/>
      <c r="G54" s="44">
        <v>0</v>
      </c>
      <c r="H54" s="53"/>
      <c r="I54" s="90"/>
      <c r="J54" s="44">
        <v>0</v>
      </c>
      <c r="K54" s="42"/>
      <c r="L54" s="59"/>
      <c r="M54" s="44">
        <v>0</v>
      </c>
      <c r="P54" s="128">
        <v>50000</v>
      </c>
      <c r="S54" s="128">
        <v>50000</v>
      </c>
    </row>
    <row r="55" spans="2:19" customFormat="1" hidden="1">
      <c r="B55" s="39" t="s">
        <v>90</v>
      </c>
      <c r="C55" s="40" t="s">
        <v>91</v>
      </c>
      <c r="D55" s="46">
        <f>SUM(D56:D67)</f>
        <v>0</v>
      </c>
      <c r="E55" s="53"/>
      <c r="F55" s="91"/>
      <c r="G55" s="46">
        <f>SUM(G56:G67)</f>
        <v>0</v>
      </c>
      <c r="H55" s="53"/>
      <c r="I55" s="91"/>
      <c r="J55" s="46">
        <f>SUM(J56:J67)</f>
        <v>0</v>
      </c>
      <c r="K55" s="42"/>
      <c r="L55" s="59"/>
      <c r="M55" s="46">
        <f>SUM(M56:M67)</f>
        <v>0</v>
      </c>
      <c r="P55" s="128">
        <v>30000</v>
      </c>
      <c r="S55" s="128">
        <v>30000</v>
      </c>
    </row>
    <row r="56" spans="2:19" customFormat="1" ht="15" hidden="1">
      <c r="B56" s="43" t="s">
        <v>92</v>
      </c>
      <c r="C56" s="45" t="s">
        <v>93</v>
      </c>
      <c r="D56" s="44">
        <v>0</v>
      </c>
      <c r="E56" s="53"/>
      <c r="F56" s="90"/>
      <c r="G56" s="44">
        <v>0</v>
      </c>
      <c r="H56" s="53"/>
      <c r="I56" s="90"/>
      <c r="J56" s="44">
        <v>0</v>
      </c>
      <c r="K56" s="42"/>
      <c r="L56" s="59"/>
      <c r="M56" s="44">
        <v>0</v>
      </c>
      <c r="P56" s="197">
        <v>73501</v>
      </c>
      <c r="S56" s="197">
        <v>73501</v>
      </c>
    </row>
    <row r="57" spans="2:19" customFormat="1" hidden="1">
      <c r="B57" s="43" t="s">
        <v>94</v>
      </c>
      <c r="C57" s="45" t="s">
        <v>95</v>
      </c>
      <c r="D57" s="44">
        <v>0</v>
      </c>
      <c r="E57" s="53"/>
      <c r="F57" s="90"/>
      <c r="G57" s="44">
        <v>0</v>
      </c>
      <c r="H57" s="53"/>
      <c r="I57" s="90"/>
      <c r="J57" s="44">
        <v>0</v>
      </c>
      <c r="K57" s="42"/>
      <c r="L57" s="59"/>
      <c r="M57" s="44">
        <v>0</v>
      </c>
      <c r="P57" s="128">
        <v>73501</v>
      </c>
      <c r="S57" s="128">
        <v>73501</v>
      </c>
    </row>
    <row r="58" spans="2:19" customFormat="1" ht="15" hidden="1">
      <c r="B58" s="43" t="s">
        <v>96</v>
      </c>
      <c r="C58" s="45" t="s">
        <v>97</v>
      </c>
      <c r="D58" s="44">
        <v>0</v>
      </c>
      <c r="E58" s="53"/>
      <c r="F58" s="90"/>
      <c r="G58" s="44">
        <v>0</v>
      </c>
      <c r="H58" s="53"/>
      <c r="I58" s="90"/>
      <c r="J58" s="44">
        <v>0</v>
      </c>
      <c r="K58" s="42"/>
      <c r="L58" s="59"/>
      <c r="M58" s="44">
        <v>0</v>
      </c>
      <c r="P58" s="197">
        <v>26000</v>
      </c>
      <c r="S58" s="197">
        <v>26000</v>
      </c>
    </row>
    <row r="59" spans="2:19" customFormat="1" hidden="1">
      <c r="B59" s="43" t="s">
        <v>98</v>
      </c>
      <c r="C59" s="6" t="s">
        <v>99</v>
      </c>
      <c r="D59" s="44">
        <v>0</v>
      </c>
      <c r="E59" s="53"/>
      <c r="F59" s="90"/>
      <c r="G59" s="44">
        <v>0</v>
      </c>
      <c r="H59" s="53"/>
      <c r="I59" s="90"/>
      <c r="J59" s="44">
        <v>0</v>
      </c>
      <c r="K59" s="42"/>
      <c r="L59" s="59"/>
      <c r="M59" s="44">
        <v>0</v>
      </c>
      <c r="P59" s="128">
        <v>1000</v>
      </c>
      <c r="S59" s="128">
        <v>1000</v>
      </c>
    </row>
    <row r="60" spans="2:19" customFormat="1" hidden="1">
      <c r="B60" s="43" t="s">
        <v>100</v>
      </c>
      <c r="C60" s="45" t="s">
        <v>101</v>
      </c>
      <c r="D60" s="44">
        <v>0</v>
      </c>
      <c r="E60" s="53"/>
      <c r="F60" s="90"/>
      <c r="G60" s="44">
        <v>0</v>
      </c>
      <c r="H60" s="53"/>
      <c r="I60" s="90"/>
      <c r="J60" s="44">
        <v>0</v>
      </c>
      <c r="K60" s="42"/>
      <c r="L60" s="59"/>
      <c r="M60" s="44">
        <v>0</v>
      </c>
      <c r="P60" s="128">
        <v>25000</v>
      </c>
      <c r="S60" s="128">
        <v>25000</v>
      </c>
    </row>
    <row r="61" spans="2:19" customFormat="1" ht="15" hidden="1">
      <c r="B61" s="43" t="s">
        <v>102</v>
      </c>
      <c r="C61" s="6" t="s">
        <v>103</v>
      </c>
      <c r="D61" s="44">
        <v>0</v>
      </c>
      <c r="E61" s="53"/>
      <c r="F61" s="90"/>
      <c r="G61" s="44">
        <v>0</v>
      </c>
      <c r="H61" s="53"/>
      <c r="I61" s="90"/>
      <c r="J61" s="44">
        <v>0</v>
      </c>
      <c r="K61" s="42"/>
      <c r="L61" s="59"/>
      <c r="M61" s="44">
        <v>0</v>
      </c>
      <c r="P61" s="197">
        <v>110000</v>
      </c>
      <c r="S61" s="197">
        <v>110000</v>
      </c>
    </row>
    <row r="62" spans="2:19" customFormat="1" hidden="1">
      <c r="B62" s="43" t="s">
        <v>104</v>
      </c>
      <c r="C62" s="6" t="s">
        <v>105</v>
      </c>
      <c r="D62" s="44">
        <v>0</v>
      </c>
      <c r="E62" s="53"/>
      <c r="F62" s="90"/>
      <c r="G62" s="44">
        <v>0</v>
      </c>
      <c r="H62" s="53"/>
      <c r="I62" s="90"/>
      <c r="J62" s="44">
        <v>0</v>
      </c>
      <c r="K62" s="42"/>
      <c r="L62" s="59"/>
      <c r="M62" s="44">
        <v>0</v>
      </c>
      <c r="P62" s="128">
        <v>20000</v>
      </c>
      <c r="S62" s="128">
        <v>20000</v>
      </c>
    </row>
    <row r="63" spans="2:19" customFormat="1" hidden="1">
      <c r="B63" s="43" t="s">
        <v>106</v>
      </c>
      <c r="C63" s="6" t="s">
        <v>107</v>
      </c>
      <c r="D63" s="44">
        <v>0</v>
      </c>
      <c r="E63" s="53"/>
      <c r="F63" s="90"/>
      <c r="G63" s="44">
        <v>0</v>
      </c>
      <c r="H63" s="53"/>
      <c r="I63" s="90"/>
      <c r="J63" s="44">
        <v>0</v>
      </c>
      <c r="K63" s="42"/>
      <c r="L63" s="59"/>
      <c r="M63" s="44">
        <v>0</v>
      </c>
      <c r="P63" s="128">
        <v>10000</v>
      </c>
      <c r="S63" s="128">
        <v>10000</v>
      </c>
    </row>
    <row r="64" spans="2:19" customFormat="1" hidden="1">
      <c r="B64" s="43" t="s">
        <v>108</v>
      </c>
      <c r="C64" s="45" t="s">
        <v>109</v>
      </c>
      <c r="D64" s="44">
        <v>0</v>
      </c>
      <c r="E64" s="53"/>
      <c r="F64" s="90"/>
      <c r="G64" s="44">
        <v>0</v>
      </c>
      <c r="H64" s="53"/>
      <c r="I64" s="90"/>
      <c r="J64" s="44">
        <v>0</v>
      </c>
      <c r="K64" s="42"/>
      <c r="L64" s="59"/>
      <c r="M64" s="44">
        <v>0</v>
      </c>
      <c r="P64" s="128">
        <v>30000</v>
      </c>
      <c r="S64" s="128">
        <v>30000</v>
      </c>
    </row>
    <row r="65" spans="2:19" customFormat="1" hidden="1">
      <c r="B65" s="43" t="s">
        <v>110</v>
      </c>
      <c r="C65" s="45" t="s">
        <v>111</v>
      </c>
      <c r="D65" s="44">
        <v>0</v>
      </c>
      <c r="E65" s="53"/>
      <c r="F65" s="90"/>
      <c r="G65" s="44">
        <v>0</v>
      </c>
      <c r="H65" s="53"/>
      <c r="I65" s="90"/>
      <c r="J65" s="44">
        <v>0</v>
      </c>
      <c r="K65" s="42"/>
      <c r="L65" s="59"/>
      <c r="M65" s="44">
        <v>0</v>
      </c>
      <c r="P65" s="128">
        <v>50000</v>
      </c>
      <c r="S65" s="128">
        <v>50000</v>
      </c>
    </row>
    <row r="66" spans="2:19" customFormat="1" ht="15" hidden="1">
      <c r="B66" s="43" t="s">
        <v>112</v>
      </c>
      <c r="C66" s="45" t="s">
        <v>113</v>
      </c>
      <c r="D66" s="44">
        <v>0</v>
      </c>
      <c r="E66" s="53"/>
      <c r="F66" s="90"/>
      <c r="G66" s="44">
        <v>0</v>
      </c>
      <c r="H66" s="53"/>
      <c r="I66" s="90"/>
      <c r="J66" s="44">
        <v>0</v>
      </c>
      <c r="K66" s="42"/>
      <c r="L66" s="59"/>
      <c r="M66" s="44">
        <v>0</v>
      </c>
      <c r="P66" s="197">
        <v>20000</v>
      </c>
      <c r="S66" s="197">
        <v>20000</v>
      </c>
    </row>
    <row r="67" spans="2:19" customFormat="1" hidden="1">
      <c r="B67" s="43" t="s">
        <v>114</v>
      </c>
      <c r="C67" s="45" t="s">
        <v>115</v>
      </c>
      <c r="D67" s="44">
        <v>0</v>
      </c>
      <c r="E67" s="53"/>
      <c r="F67" s="90"/>
      <c r="G67" s="44">
        <v>0</v>
      </c>
      <c r="H67" s="53"/>
      <c r="I67" s="90"/>
      <c r="J67" s="44">
        <v>0</v>
      </c>
      <c r="K67" s="42"/>
      <c r="L67" s="59"/>
      <c r="M67" s="44">
        <v>0</v>
      </c>
      <c r="P67" s="128">
        <v>20000</v>
      </c>
      <c r="S67" s="128">
        <v>20000</v>
      </c>
    </row>
    <row r="68" spans="2:19" customFormat="1" ht="15" hidden="1">
      <c r="B68" s="39" t="s">
        <v>116</v>
      </c>
      <c r="C68" s="40" t="s">
        <v>117</v>
      </c>
      <c r="D68" s="46">
        <f>SUM(D69:D71)</f>
        <v>0</v>
      </c>
      <c r="E68" s="53"/>
      <c r="F68" s="91"/>
      <c r="G68" s="46">
        <f>SUM(G69:G71)</f>
        <v>0</v>
      </c>
      <c r="H68" s="53"/>
      <c r="I68" s="91"/>
      <c r="J68" s="46">
        <f>SUM(J69:J71)</f>
        <v>0</v>
      </c>
      <c r="K68" s="42"/>
      <c r="L68" s="59"/>
      <c r="M68" s="46">
        <f>SUM(M69:M71)</f>
        <v>0</v>
      </c>
      <c r="P68" s="197">
        <v>10000</v>
      </c>
      <c r="S68" s="197">
        <v>10000</v>
      </c>
    </row>
    <row r="69" spans="2:19" customFormat="1" hidden="1">
      <c r="B69" s="43" t="s">
        <v>118</v>
      </c>
      <c r="C69" s="45" t="s">
        <v>119</v>
      </c>
      <c r="D69" s="44">
        <v>0</v>
      </c>
      <c r="E69" s="53"/>
      <c r="F69" s="90"/>
      <c r="G69" s="44">
        <v>0</v>
      </c>
      <c r="H69" s="53"/>
      <c r="I69" s="90"/>
      <c r="J69" s="44">
        <v>0</v>
      </c>
      <c r="K69" s="42"/>
      <c r="L69" s="59"/>
      <c r="M69" s="44">
        <v>0</v>
      </c>
      <c r="P69" s="128">
        <v>10000</v>
      </c>
      <c r="S69" s="128">
        <v>10000</v>
      </c>
    </row>
    <row r="70" spans="2:19" customFormat="1" hidden="1">
      <c r="B70" s="43" t="s">
        <v>120</v>
      </c>
      <c r="C70" s="45" t="s">
        <v>121</v>
      </c>
      <c r="D70" s="44">
        <v>0</v>
      </c>
      <c r="E70" s="53"/>
      <c r="F70" s="90"/>
      <c r="G70" s="44">
        <v>0</v>
      </c>
      <c r="H70" s="53"/>
      <c r="I70" s="90"/>
      <c r="J70" s="44">
        <v>0</v>
      </c>
      <c r="K70" s="42"/>
      <c r="L70" s="59"/>
      <c r="M70" s="44">
        <v>0</v>
      </c>
      <c r="P70" s="44"/>
      <c r="S70" s="44"/>
    </row>
    <row r="71" spans="2:19" customFormat="1" ht="15.75" hidden="1">
      <c r="B71" s="43" t="s">
        <v>122</v>
      </c>
      <c r="C71" s="45" t="s">
        <v>123</v>
      </c>
      <c r="D71" s="44">
        <v>0</v>
      </c>
      <c r="E71" s="53"/>
      <c r="F71" s="90"/>
      <c r="G71" s="44">
        <v>0</v>
      </c>
      <c r="H71" s="53"/>
      <c r="I71" s="90"/>
      <c r="J71" s="44">
        <v>0</v>
      </c>
      <c r="K71" s="42"/>
      <c r="L71" s="59"/>
      <c r="M71" s="44">
        <v>0</v>
      </c>
      <c r="P71" s="198">
        <v>535000</v>
      </c>
      <c r="S71" s="198">
        <v>535000</v>
      </c>
    </row>
    <row r="72" spans="2:19" customFormat="1" hidden="1">
      <c r="B72" s="39" t="s">
        <v>124</v>
      </c>
      <c r="C72" s="40" t="s">
        <v>125</v>
      </c>
      <c r="D72" s="46">
        <f>SUM(D73:D76)</f>
        <v>0</v>
      </c>
      <c r="E72" s="53"/>
      <c r="F72" s="91"/>
      <c r="G72" s="46">
        <f>SUM(G73:G76)</f>
        <v>0</v>
      </c>
      <c r="H72" s="53"/>
      <c r="I72" s="91"/>
      <c r="J72" s="46">
        <f>SUM(J73:J76)</f>
        <v>0</v>
      </c>
      <c r="K72" s="42"/>
      <c r="L72" s="59"/>
      <c r="M72" s="46">
        <f>SUM(M73:M76)</f>
        <v>0</v>
      </c>
      <c r="P72" s="178">
        <v>35000</v>
      </c>
      <c r="S72" s="178">
        <v>35000</v>
      </c>
    </row>
    <row r="73" spans="2:19" customFormat="1" hidden="1">
      <c r="B73" s="43" t="s">
        <v>126</v>
      </c>
      <c r="C73" s="45" t="s">
        <v>127</v>
      </c>
      <c r="D73" s="44">
        <v>0</v>
      </c>
      <c r="E73" s="53"/>
      <c r="F73" s="90"/>
      <c r="G73" s="44">
        <v>0</v>
      </c>
      <c r="H73" s="53"/>
      <c r="I73" s="90"/>
      <c r="J73" s="44">
        <v>0</v>
      </c>
      <c r="K73" s="42"/>
      <c r="L73" s="59"/>
      <c r="M73" s="44">
        <v>0</v>
      </c>
      <c r="P73" s="128">
        <v>15000</v>
      </c>
      <c r="S73" s="128">
        <v>15000</v>
      </c>
    </row>
    <row r="74" spans="2:19" customFormat="1" hidden="1">
      <c r="B74" s="43" t="s">
        <v>128</v>
      </c>
      <c r="C74" s="45" t="s">
        <v>129</v>
      </c>
      <c r="D74" s="44">
        <v>0</v>
      </c>
      <c r="E74" s="53"/>
      <c r="F74" s="90"/>
      <c r="G74" s="44">
        <v>0</v>
      </c>
      <c r="H74" s="53"/>
      <c r="I74" s="90"/>
      <c r="J74" s="44">
        <v>0</v>
      </c>
      <c r="K74" s="42"/>
      <c r="L74" s="59"/>
      <c r="M74" s="44">
        <v>0</v>
      </c>
      <c r="P74" s="129">
        <v>20000</v>
      </c>
      <c r="S74" s="129">
        <v>20000</v>
      </c>
    </row>
    <row r="75" spans="2:19" customFormat="1" hidden="1">
      <c r="B75" s="43" t="s">
        <v>130</v>
      </c>
      <c r="C75" s="6" t="s">
        <v>131</v>
      </c>
      <c r="D75" s="44">
        <v>0</v>
      </c>
      <c r="E75" s="53"/>
      <c r="F75" s="90"/>
      <c r="G75" s="44">
        <v>0</v>
      </c>
      <c r="H75" s="53"/>
      <c r="I75" s="90"/>
      <c r="J75" s="44">
        <v>0</v>
      </c>
      <c r="K75" s="42"/>
      <c r="L75" s="59"/>
      <c r="M75" s="44">
        <v>0</v>
      </c>
      <c r="P75" s="178">
        <v>500000</v>
      </c>
      <c r="S75" s="178">
        <v>500000</v>
      </c>
    </row>
    <row r="76" spans="2:19" customFormat="1" hidden="1">
      <c r="B76" s="43" t="s">
        <v>132</v>
      </c>
      <c r="C76" s="45" t="s">
        <v>133</v>
      </c>
      <c r="D76" s="44">
        <v>0</v>
      </c>
      <c r="E76" s="53"/>
      <c r="F76" s="90"/>
      <c r="G76" s="44">
        <v>0</v>
      </c>
      <c r="H76" s="53"/>
      <c r="I76" s="90"/>
      <c r="J76" s="44">
        <v>0</v>
      </c>
      <c r="K76" s="42"/>
      <c r="L76" s="59"/>
      <c r="M76" s="44">
        <v>0</v>
      </c>
      <c r="P76" s="128">
        <v>500000</v>
      </c>
      <c r="S76" s="128">
        <v>500000</v>
      </c>
    </row>
    <row r="77" spans="2:19" customFormat="1" hidden="1">
      <c r="B77" s="39" t="s">
        <v>134</v>
      </c>
      <c r="C77" s="40" t="s">
        <v>135</v>
      </c>
      <c r="D77" s="46">
        <f>SUM(D78:D80)</f>
        <v>0</v>
      </c>
      <c r="E77" s="53"/>
      <c r="F77" s="91"/>
      <c r="G77" s="46">
        <f>SUM(G78:G80)</f>
        <v>0</v>
      </c>
      <c r="H77" s="53"/>
      <c r="I77" s="91"/>
      <c r="J77" s="46">
        <f>SUM(J78:J80)</f>
        <v>0</v>
      </c>
      <c r="K77" s="42"/>
      <c r="L77" s="59"/>
      <c r="M77" s="46">
        <f>SUM(M78:M80)</f>
        <v>0</v>
      </c>
      <c r="P77" s="44"/>
      <c r="S77" s="44"/>
    </row>
    <row r="78" spans="2:19" customFormat="1" hidden="1">
      <c r="B78" s="43" t="s">
        <v>136</v>
      </c>
      <c r="C78" s="45" t="s">
        <v>137</v>
      </c>
      <c r="D78" s="44">
        <v>0</v>
      </c>
      <c r="E78" s="53"/>
      <c r="F78" s="90"/>
      <c r="G78" s="44">
        <v>0</v>
      </c>
      <c r="H78" s="53"/>
      <c r="I78" s="90"/>
      <c r="J78" s="44">
        <v>0</v>
      </c>
      <c r="K78" s="42"/>
      <c r="L78" s="59"/>
      <c r="M78" s="44">
        <v>0</v>
      </c>
      <c r="P78" s="44"/>
      <c r="S78" s="44"/>
    </row>
    <row r="79" spans="2:19" customFormat="1" ht="15.75" hidden="1">
      <c r="B79" s="43" t="s">
        <v>138</v>
      </c>
      <c r="C79" s="45" t="s">
        <v>139</v>
      </c>
      <c r="D79" s="44">
        <v>0</v>
      </c>
      <c r="E79" s="53"/>
      <c r="F79" s="90"/>
      <c r="G79" s="44">
        <v>0</v>
      </c>
      <c r="H79" s="53"/>
      <c r="I79" s="90"/>
      <c r="J79" s="44">
        <v>0</v>
      </c>
      <c r="K79" s="42"/>
      <c r="L79" s="59"/>
      <c r="M79" s="44">
        <v>0</v>
      </c>
      <c r="P79" s="191">
        <v>80000</v>
      </c>
      <c r="S79" s="191">
        <v>80000</v>
      </c>
    </row>
    <row r="80" spans="2:19" customFormat="1" hidden="1">
      <c r="B80" s="43" t="s">
        <v>140</v>
      </c>
      <c r="C80" s="6" t="s">
        <v>141</v>
      </c>
      <c r="D80" s="44">
        <v>0</v>
      </c>
      <c r="E80" s="53"/>
      <c r="F80" s="90"/>
      <c r="G80" s="44">
        <v>0</v>
      </c>
      <c r="H80" s="53"/>
      <c r="I80" s="90"/>
      <c r="J80" s="44">
        <v>0</v>
      </c>
      <c r="K80" s="42"/>
      <c r="L80" s="59"/>
      <c r="M80" s="44">
        <v>0</v>
      </c>
      <c r="P80" s="46">
        <v>80000</v>
      </c>
      <c r="S80" s="46">
        <v>80000</v>
      </c>
    </row>
    <row r="81" spans="2:19" s="17" customFormat="1" hidden="1">
      <c r="B81" s="47" t="s">
        <v>142</v>
      </c>
      <c r="C81" s="48" t="s">
        <v>143</v>
      </c>
      <c r="D81" s="38">
        <f>D82+D100+D106+D117+D125+D128+D133+D136</f>
        <v>0</v>
      </c>
      <c r="E81" s="53"/>
      <c r="F81" s="89"/>
      <c r="G81" s="38">
        <f>G82+G100+G106+G117+G125+G128+G133+G136</f>
        <v>0</v>
      </c>
      <c r="H81" s="53"/>
      <c r="I81" s="89"/>
      <c r="J81" s="38">
        <f>J82+J100+J106+J117+J125+J128+J133+J136</f>
        <v>0</v>
      </c>
      <c r="L81" s="59"/>
      <c r="M81" s="38">
        <f>M82+M100+M106+M117+M125+M128+M133+M136</f>
        <v>0</v>
      </c>
      <c r="P81" s="44">
        <v>80000</v>
      </c>
      <c r="S81" s="44">
        <v>80000</v>
      </c>
    </row>
    <row r="82" spans="2:19" customFormat="1" hidden="1">
      <c r="B82" s="39" t="s">
        <v>144</v>
      </c>
      <c r="C82" s="40" t="s">
        <v>145</v>
      </c>
      <c r="D82" s="41">
        <f>SUM(D83:D99)</f>
        <v>0</v>
      </c>
      <c r="E82" s="53"/>
      <c r="F82" s="52"/>
      <c r="G82" s="41">
        <f>SUM(G83:G99)</f>
        <v>0</v>
      </c>
      <c r="H82" s="53"/>
      <c r="I82" s="52"/>
      <c r="J82" s="41">
        <f>SUM(J83:J99)</f>
        <v>0</v>
      </c>
      <c r="K82" s="42"/>
      <c r="L82" s="59"/>
      <c r="M82" s="41">
        <f>SUM(M83:M99)</f>
        <v>0</v>
      </c>
      <c r="P82" s="129"/>
      <c r="S82" s="129"/>
    </row>
    <row r="83" spans="2:19" customFormat="1" ht="18.75" hidden="1">
      <c r="B83" s="43" t="s">
        <v>146</v>
      </c>
      <c r="C83" s="45" t="s">
        <v>147</v>
      </c>
      <c r="D83" s="44">
        <v>0</v>
      </c>
      <c r="E83" s="53"/>
      <c r="F83" s="90"/>
      <c r="G83" s="44">
        <v>0</v>
      </c>
      <c r="H83" s="53"/>
      <c r="I83" s="90"/>
      <c r="J83" s="44">
        <v>0</v>
      </c>
      <c r="K83" s="42"/>
      <c r="L83" s="59"/>
      <c r="M83" s="44">
        <v>0</v>
      </c>
      <c r="P83" s="187">
        <v>3182650</v>
      </c>
      <c r="S83" s="187">
        <v>3182650</v>
      </c>
    </row>
    <row r="84" spans="2:19" customFormat="1" ht="15.75" hidden="1">
      <c r="B84" s="43" t="s">
        <v>148</v>
      </c>
      <c r="C84" s="45" t="s">
        <v>149</v>
      </c>
      <c r="D84" s="44">
        <v>0</v>
      </c>
      <c r="E84" s="53"/>
      <c r="F84" s="90"/>
      <c r="G84" s="44">
        <v>0</v>
      </c>
      <c r="H84" s="53"/>
      <c r="I84" s="90"/>
      <c r="J84" s="44">
        <v>0</v>
      </c>
      <c r="K84" s="42"/>
      <c r="L84" s="59"/>
      <c r="M84" s="44">
        <v>0</v>
      </c>
      <c r="P84" s="186">
        <v>665636</v>
      </c>
      <c r="S84" s="186">
        <v>665636</v>
      </c>
    </row>
    <row r="85" spans="2:19" customFormat="1" hidden="1">
      <c r="B85" s="43" t="s">
        <v>150</v>
      </c>
      <c r="C85" s="6" t="s">
        <v>151</v>
      </c>
      <c r="D85" s="44">
        <v>0</v>
      </c>
      <c r="E85" s="53"/>
      <c r="F85" s="90"/>
      <c r="G85" s="44">
        <v>0</v>
      </c>
      <c r="H85" s="53"/>
      <c r="I85" s="90"/>
      <c r="J85" s="44">
        <v>0</v>
      </c>
      <c r="K85" s="42"/>
      <c r="L85" s="59"/>
      <c r="M85" s="44">
        <v>0</v>
      </c>
      <c r="P85" s="130">
        <v>665636</v>
      </c>
      <c r="S85" s="130">
        <v>665636</v>
      </c>
    </row>
    <row r="86" spans="2:19" customFormat="1" hidden="1">
      <c r="B86" s="43" t="s">
        <v>152</v>
      </c>
      <c r="C86" s="45" t="s">
        <v>153</v>
      </c>
      <c r="D86" s="44">
        <v>0</v>
      </c>
      <c r="E86" s="53"/>
      <c r="F86" s="90"/>
      <c r="G86" s="44">
        <v>0</v>
      </c>
      <c r="H86" s="53"/>
      <c r="I86" s="90"/>
      <c r="J86" s="44">
        <v>0</v>
      </c>
      <c r="K86" s="42"/>
      <c r="L86" s="59"/>
      <c r="M86" s="44">
        <v>0</v>
      </c>
      <c r="P86" s="130">
        <v>605124</v>
      </c>
      <c r="S86" s="130">
        <v>605124</v>
      </c>
    </row>
    <row r="87" spans="2:19" customFormat="1" hidden="1">
      <c r="B87" s="43" t="s">
        <v>154</v>
      </c>
      <c r="C87" s="45" t="s">
        <v>155</v>
      </c>
      <c r="D87" s="44">
        <v>0</v>
      </c>
      <c r="E87" s="53"/>
      <c r="F87" s="90"/>
      <c r="G87" s="44">
        <v>0</v>
      </c>
      <c r="H87" s="53"/>
      <c r="I87" s="90"/>
      <c r="J87" s="44">
        <v>0</v>
      </c>
      <c r="K87" s="42"/>
      <c r="L87" s="59"/>
      <c r="M87" s="44">
        <v>0</v>
      </c>
      <c r="P87" s="128">
        <v>245952</v>
      </c>
      <c r="S87" s="128">
        <v>245952</v>
      </c>
    </row>
    <row r="88" spans="2:19" customFormat="1" hidden="1">
      <c r="B88" s="43" t="s">
        <v>156</v>
      </c>
      <c r="C88" s="6" t="s">
        <v>157</v>
      </c>
      <c r="D88" s="44">
        <v>0</v>
      </c>
      <c r="E88" s="53"/>
      <c r="F88" s="90"/>
      <c r="G88" s="44">
        <v>0</v>
      </c>
      <c r="H88" s="53"/>
      <c r="I88" s="90"/>
      <c r="J88" s="44">
        <v>0</v>
      </c>
      <c r="K88" s="42"/>
      <c r="L88" s="59"/>
      <c r="M88" s="44">
        <v>0</v>
      </c>
      <c r="P88" s="128">
        <v>359172</v>
      </c>
      <c r="S88" s="128">
        <v>359172</v>
      </c>
    </row>
    <row r="89" spans="2:19" customFormat="1" hidden="1">
      <c r="B89" s="43" t="s">
        <v>158</v>
      </c>
      <c r="C89" s="45" t="s">
        <v>159</v>
      </c>
      <c r="D89" s="44">
        <v>0</v>
      </c>
      <c r="E89" s="53"/>
      <c r="F89" s="90"/>
      <c r="G89" s="44">
        <v>0</v>
      </c>
      <c r="H89" s="53"/>
      <c r="I89" s="90"/>
      <c r="J89" s="44">
        <v>0</v>
      </c>
      <c r="K89" s="42"/>
      <c r="L89" s="59"/>
      <c r="M89" s="44">
        <v>0</v>
      </c>
      <c r="P89" s="125">
        <v>60512</v>
      </c>
      <c r="S89" s="125">
        <v>60512</v>
      </c>
    </row>
    <row r="90" spans="2:19" customFormat="1" hidden="1">
      <c r="B90" s="43" t="s">
        <v>160</v>
      </c>
      <c r="C90" s="45" t="s">
        <v>161</v>
      </c>
      <c r="D90" s="44">
        <v>0</v>
      </c>
      <c r="E90" s="53"/>
      <c r="F90" s="90"/>
      <c r="G90" s="44">
        <v>0</v>
      </c>
      <c r="H90" s="53"/>
      <c r="I90" s="90"/>
      <c r="J90" s="44">
        <v>0</v>
      </c>
      <c r="K90" s="42"/>
      <c r="L90" s="59"/>
      <c r="M90" s="44">
        <v>0</v>
      </c>
      <c r="P90" s="128">
        <v>10085</v>
      </c>
      <c r="S90" s="128">
        <v>10085</v>
      </c>
    </row>
    <row r="91" spans="2:19" customFormat="1" hidden="1">
      <c r="B91" s="43" t="s">
        <v>162</v>
      </c>
      <c r="C91" s="45" t="s">
        <v>163</v>
      </c>
      <c r="D91" s="44">
        <v>0</v>
      </c>
      <c r="E91" s="53"/>
      <c r="F91" s="90"/>
      <c r="G91" s="44">
        <v>0</v>
      </c>
      <c r="H91" s="53"/>
      <c r="I91" s="90"/>
      <c r="J91" s="44">
        <v>0</v>
      </c>
      <c r="K91" s="42"/>
      <c r="L91" s="59"/>
      <c r="M91" s="44">
        <v>0</v>
      </c>
      <c r="P91" s="128">
        <v>50427</v>
      </c>
      <c r="S91" s="128">
        <v>50427</v>
      </c>
    </row>
    <row r="92" spans="2:19" customFormat="1" hidden="1">
      <c r="B92" s="43" t="s">
        <v>164</v>
      </c>
      <c r="C92" s="45" t="s">
        <v>165</v>
      </c>
      <c r="D92" s="44">
        <v>0</v>
      </c>
      <c r="E92" s="53"/>
      <c r="F92" s="90"/>
      <c r="G92" s="44">
        <v>0</v>
      </c>
      <c r="H92" s="53"/>
      <c r="I92" s="90"/>
      <c r="J92" s="44">
        <v>0</v>
      </c>
      <c r="K92" s="42"/>
      <c r="L92" s="59"/>
      <c r="M92" s="44">
        <v>0</v>
      </c>
      <c r="P92" s="129"/>
      <c r="S92" s="129"/>
    </row>
    <row r="93" spans="2:19" customFormat="1" ht="15.75" hidden="1">
      <c r="B93" s="43" t="s">
        <v>166</v>
      </c>
      <c r="C93" s="45" t="s">
        <v>167</v>
      </c>
      <c r="D93" s="44">
        <v>0</v>
      </c>
      <c r="E93" s="53"/>
      <c r="F93" s="90"/>
      <c r="G93" s="44">
        <v>0</v>
      </c>
      <c r="H93" s="53"/>
      <c r="I93" s="90"/>
      <c r="J93" s="44">
        <v>0</v>
      </c>
      <c r="K93" s="42"/>
      <c r="L93" s="59"/>
      <c r="M93" s="44">
        <v>0</v>
      </c>
      <c r="P93" s="182">
        <v>872032</v>
      </c>
      <c r="S93" s="182">
        <v>872032</v>
      </c>
    </row>
    <row r="94" spans="2:19" customFormat="1" hidden="1">
      <c r="B94" s="39" t="s">
        <v>168</v>
      </c>
      <c r="C94" s="40" t="s">
        <v>169</v>
      </c>
      <c r="D94" s="44">
        <v>0</v>
      </c>
      <c r="E94" s="53"/>
      <c r="F94" s="90"/>
      <c r="G94" s="44">
        <v>0</v>
      </c>
      <c r="H94" s="53"/>
      <c r="I94" s="90"/>
      <c r="J94" s="44">
        <v>0</v>
      </c>
      <c r="K94" s="42"/>
      <c r="L94" s="59"/>
      <c r="M94" s="44">
        <v>0</v>
      </c>
      <c r="P94" s="123">
        <v>872032</v>
      </c>
      <c r="S94" s="123">
        <v>872032</v>
      </c>
    </row>
    <row r="95" spans="2:19" customFormat="1" hidden="1">
      <c r="B95" s="43" t="s">
        <v>170</v>
      </c>
      <c r="C95" s="45" t="s">
        <v>171</v>
      </c>
      <c r="D95" s="44">
        <v>0</v>
      </c>
      <c r="E95" s="53"/>
      <c r="F95" s="90"/>
      <c r="G95" s="44">
        <v>0</v>
      </c>
      <c r="H95" s="53"/>
      <c r="I95" s="90"/>
      <c r="J95" s="44">
        <v>0</v>
      </c>
      <c r="K95" s="42"/>
      <c r="L95" s="59"/>
      <c r="M95" s="44">
        <v>0</v>
      </c>
      <c r="P95" s="179">
        <v>792756</v>
      </c>
      <c r="S95" s="179">
        <v>792756</v>
      </c>
    </row>
    <row r="96" spans="2:19" customFormat="1" hidden="1">
      <c r="B96" s="43" t="s">
        <v>172</v>
      </c>
      <c r="C96" s="45" t="s">
        <v>173</v>
      </c>
      <c r="D96" s="44">
        <v>0</v>
      </c>
      <c r="E96" s="53"/>
      <c r="F96" s="90"/>
      <c r="G96" s="44">
        <v>0</v>
      </c>
      <c r="H96" s="53"/>
      <c r="I96" s="90"/>
      <c r="J96" s="44">
        <v>0</v>
      </c>
      <c r="K96" s="42"/>
      <c r="L96" s="59"/>
      <c r="M96" s="44">
        <v>0</v>
      </c>
      <c r="P96" s="184">
        <v>792756</v>
      </c>
      <c r="S96" s="184">
        <v>792756</v>
      </c>
    </row>
    <row r="97" spans="2:19" customFormat="1" hidden="1">
      <c r="B97" s="43" t="s">
        <v>174</v>
      </c>
      <c r="C97" s="45" t="s">
        <v>175</v>
      </c>
      <c r="D97" s="44">
        <v>0</v>
      </c>
      <c r="E97" s="53"/>
      <c r="F97" s="90"/>
      <c r="G97" s="44">
        <v>0</v>
      </c>
      <c r="H97" s="53"/>
      <c r="I97" s="90"/>
      <c r="J97" s="44">
        <v>0</v>
      </c>
      <c r="K97" s="42"/>
      <c r="L97" s="59"/>
      <c r="M97" s="44">
        <v>0</v>
      </c>
      <c r="P97" s="178">
        <v>79276</v>
      </c>
      <c r="S97" s="178">
        <v>79276</v>
      </c>
    </row>
    <row r="98" spans="2:19" customFormat="1" hidden="1">
      <c r="B98" s="43" t="s">
        <v>176</v>
      </c>
      <c r="C98" s="45" t="s">
        <v>177</v>
      </c>
      <c r="D98" s="44">
        <v>0</v>
      </c>
      <c r="E98" s="53"/>
      <c r="F98" s="90"/>
      <c r="G98" s="44">
        <v>0</v>
      </c>
      <c r="H98" s="53"/>
      <c r="I98" s="90"/>
      <c r="J98" s="44">
        <v>0</v>
      </c>
      <c r="K98" s="42"/>
      <c r="L98" s="59"/>
      <c r="M98" s="44">
        <v>0</v>
      </c>
      <c r="P98" s="128">
        <v>13213</v>
      </c>
      <c r="S98" s="128">
        <v>13213</v>
      </c>
    </row>
    <row r="99" spans="2:19" customFormat="1" hidden="1">
      <c r="B99" s="43" t="s">
        <v>178</v>
      </c>
      <c r="C99" s="45" t="s">
        <v>179</v>
      </c>
      <c r="D99" s="44">
        <v>0</v>
      </c>
      <c r="E99" s="53"/>
      <c r="F99" s="90"/>
      <c r="G99" s="44">
        <v>0</v>
      </c>
      <c r="H99" s="53"/>
      <c r="I99" s="90"/>
      <c r="J99" s="44">
        <v>0</v>
      </c>
      <c r="K99" s="42"/>
      <c r="L99" s="59"/>
      <c r="M99" s="44">
        <v>0</v>
      </c>
      <c r="P99" s="128">
        <v>66063</v>
      </c>
      <c r="S99" s="128">
        <v>66063</v>
      </c>
    </row>
    <row r="100" spans="2:19" customFormat="1" hidden="1">
      <c r="B100" s="39" t="s">
        <v>180</v>
      </c>
      <c r="C100" s="40" t="s">
        <v>5451</v>
      </c>
      <c r="D100" s="46">
        <f>SUM(D101:D105)</f>
        <v>0</v>
      </c>
      <c r="E100" s="53"/>
      <c r="F100" s="91"/>
      <c r="G100" s="46">
        <f>SUM(G101:G105)</f>
        <v>0</v>
      </c>
      <c r="H100" s="53"/>
      <c r="I100" s="91"/>
      <c r="J100" s="46">
        <f>SUM(J101:J105)</f>
        <v>0</v>
      </c>
      <c r="K100" s="42"/>
      <c r="L100" s="59"/>
      <c r="M100" s="46">
        <f>SUM(M101:M105)</f>
        <v>0</v>
      </c>
      <c r="P100" s="129"/>
      <c r="S100" s="129"/>
    </row>
    <row r="101" spans="2:19" customFormat="1" ht="15.75" hidden="1">
      <c r="B101" s="43" t="s">
        <v>181</v>
      </c>
      <c r="C101" s="45" t="s">
        <v>182</v>
      </c>
      <c r="D101" s="44">
        <v>0</v>
      </c>
      <c r="E101" s="53"/>
      <c r="F101" s="90"/>
      <c r="G101" s="44">
        <v>0</v>
      </c>
      <c r="H101" s="53"/>
      <c r="I101" s="90"/>
      <c r="J101" s="44">
        <v>0</v>
      </c>
      <c r="K101" s="42"/>
      <c r="L101" s="59"/>
      <c r="M101" s="44">
        <v>0</v>
      </c>
      <c r="P101" s="182">
        <v>447522</v>
      </c>
      <c r="S101" s="182">
        <v>447522</v>
      </c>
    </row>
    <row r="102" spans="2:19" customFormat="1" hidden="1">
      <c r="B102" s="43" t="s">
        <v>183</v>
      </c>
      <c r="C102" s="45" t="s">
        <v>184</v>
      </c>
      <c r="D102" s="44">
        <v>0</v>
      </c>
      <c r="E102" s="53"/>
      <c r="F102" s="90"/>
      <c r="G102" s="44">
        <v>0</v>
      </c>
      <c r="H102" s="53"/>
      <c r="I102" s="90"/>
      <c r="J102" s="44">
        <v>0</v>
      </c>
      <c r="K102" s="42"/>
      <c r="L102" s="59"/>
      <c r="M102" s="44">
        <v>0</v>
      </c>
      <c r="P102" s="123">
        <v>447522</v>
      </c>
      <c r="S102" s="123">
        <v>447522</v>
      </c>
    </row>
    <row r="103" spans="2:19" customFormat="1" hidden="1">
      <c r="B103" s="43" t="s">
        <v>185</v>
      </c>
      <c r="C103" s="45" t="s">
        <v>186</v>
      </c>
      <c r="D103" s="44">
        <v>0</v>
      </c>
      <c r="E103" s="53"/>
      <c r="F103" s="90"/>
      <c r="G103" s="44">
        <v>0</v>
      </c>
      <c r="H103" s="53"/>
      <c r="I103" s="90"/>
      <c r="J103" s="44">
        <v>0</v>
      </c>
      <c r="K103" s="42"/>
      <c r="L103" s="59"/>
      <c r="M103" s="44">
        <v>0</v>
      </c>
      <c r="P103" s="130">
        <v>398640</v>
      </c>
      <c r="S103" s="130">
        <v>398640</v>
      </c>
    </row>
    <row r="104" spans="2:19" customFormat="1" hidden="1">
      <c r="B104" s="43" t="s">
        <v>187</v>
      </c>
      <c r="C104" s="45" t="s">
        <v>189</v>
      </c>
      <c r="D104" s="44">
        <v>0</v>
      </c>
      <c r="E104" s="53"/>
      <c r="F104" s="90"/>
      <c r="G104" s="44">
        <v>0</v>
      </c>
      <c r="H104" s="53"/>
      <c r="I104" s="90"/>
      <c r="J104" s="44">
        <v>0</v>
      </c>
      <c r="K104" s="42"/>
      <c r="L104" s="59"/>
      <c r="M104" s="44">
        <v>0</v>
      </c>
      <c r="P104" s="128">
        <v>398640</v>
      </c>
      <c r="S104" s="128">
        <v>398640</v>
      </c>
    </row>
    <row r="105" spans="2:19" customFormat="1" hidden="1">
      <c r="B105" s="43" t="s">
        <v>188</v>
      </c>
      <c r="C105" s="45" t="s">
        <v>190</v>
      </c>
      <c r="D105" s="44">
        <v>0</v>
      </c>
      <c r="E105" s="53"/>
      <c r="F105" s="90"/>
      <c r="G105" s="44">
        <v>0</v>
      </c>
      <c r="H105" s="53"/>
      <c r="I105" s="90"/>
      <c r="J105" s="44">
        <v>0</v>
      </c>
      <c r="K105" s="42"/>
      <c r="L105" s="59"/>
      <c r="M105" s="44">
        <v>0</v>
      </c>
      <c r="P105" s="125">
        <v>48882</v>
      </c>
      <c r="S105" s="125">
        <v>48882</v>
      </c>
    </row>
    <row r="106" spans="2:19" customFormat="1" hidden="1">
      <c r="B106" s="39" t="s">
        <v>191</v>
      </c>
      <c r="C106" s="40" t="s">
        <v>192</v>
      </c>
      <c r="D106" s="46">
        <f>SUM(D107:D116)</f>
        <v>0</v>
      </c>
      <c r="E106" s="53"/>
      <c r="F106" s="91"/>
      <c r="G106" s="46">
        <f>SUM(G107:G116)</f>
        <v>0</v>
      </c>
      <c r="H106" s="53"/>
      <c r="I106" s="91"/>
      <c r="J106" s="46">
        <f>SUM(J107:J116)</f>
        <v>0</v>
      </c>
      <c r="K106" s="42"/>
      <c r="L106" s="59"/>
      <c r="M106" s="46">
        <f>SUM(M107:M116)</f>
        <v>0</v>
      </c>
      <c r="P106" s="128">
        <v>8147</v>
      </c>
      <c r="S106" s="128">
        <v>8147</v>
      </c>
    </row>
    <row r="107" spans="2:19" customFormat="1" hidden="1">
      <c r="B107" s="43" t="s">
        <v>193</v>
      </c>
      <c r="C107" s="45" t="s">
        <v>194</v>
      </c>
      <c r="D107" s="44">
        <v>0</v>
      </c>
      <c r="E107" s="53"/>
      <c r="F107" s="90"/>
      <c r="G107" s="44">
        <v>0</v>
      </c>
      <c r="H107" s="53"/>
      <c r="I107" s="90"/>
      <c r="J107" s="44">
        <v>0</v>
      </c>
      <c r="K107" s="42"/>
      <c r="L107" s="59"/>
      <c r="M107" s="44">
        <v>0</v>
      </c>
      <c r="P107" s="128">
        <v>40735</v>
      </c>
      <c r="S107" s="128">
        <v>40735</v>
      </c>
    </row>
    <row r="108" spans="2:19" customFormat="1" hidden="1">
      <c r="B108" s="43" t="s">
        <v>195</v>
      </c>
      <c r="C108" s="45" t="s">
        <v>196</v>
      </c>
      <c r="D108" s="44">
        <v>0</v>
      </c>
      <c r="E108" s="53"/>
      <c r="F108" s="90"/>
      <c r="G108" s="44">
        <v>0</v>
      </c>
      <c r="H108" s="53"/>
      <c r="I108" s="90"/>
      <c r="J108" s="44">
        <v>0</v>
      </c>
      <c r="K108" s="42"/>
      <c r="L108" s="59"/>
      <c r="M108" s="44">
        <v>0</v>
      </c>
      <c r="P108" s="129"/>
      <c r="S108" s="129"/>
    </row>
    <row r="109" spans="2:19" customFormat="1" ht="15.75" hidden="1">
      <c r="B109" s="43" t="s">
        <v>197</v>
      </c>
      <c r="C109" s="45" t="s">
        <v>198</v>
      </c>
      <c r="D109" s="44">
        <v>0</v>
      </c>
      <c r="E109" s="53"/>
      <c r="F109" s="90"/>
      <c r="G109" s="44">
        <v>0</v>
      </c>
      <c r="H109" s="53"/>
      <c r="I109" s="90"/>
      <c r="J109" s="44">
        <v>0</v>
      </c>
      <c r="K109" s="42"/>
      <c r="L109" s="59"/>
      <c r="M109" s="44">
        <v>0</v>
      </c>
      <c r="P109" s="182">
        <v>287219</v>
      </c>
      <c r="S109" s="182">
        <v>287219</v>
      </c>
    </row>
    <row r="110" spans="2:19" customFormat="1" hidden="1">
      <c r="B110" s="43" t="s">
        <v>199</v>
      </c>
      <c r="C110" s="45" t="s">
        <v>200</v>
      </c>
      <c r="D110" s="44">
        <v>0</v>
      </c>
      <c r="E110" s="53"/>
      <c r="F110" s="90"/>
      <c r="G110" s="44">
        <v>0</v>
      </c>
      <c r="H110" s="53"/>
      <c r="I110" s="90"/>
      <c r="J110" s="44">
        <v>0</v>
      </c>
      <c r="K110" s="42"/>
      <c r="L110" s="59"/>
      <c r="M110" s="44">
        <v>0</v>
      </c>
      <c r="P110" s="123">
        <v>287219</v>
      </c>
      <c r="S110" s="123">
        <v>287219</v>
      </c>
    </row>
    <row r="111" spans="2:19" customFormat="1" hidden="1">
      <c r="B111" s="43" t="s">
        <v>201</v>
      </c>
      <c r="C111" s="45" t="s">
        <v>202</v>
      </c>
      <c r="D111" s="44">
        <v>0</v>
      </c>
      <c r="E111" s="53"/>
      <c r="F111" s="90"/>
      <c r="G111" s="44">
        <v>0</v>
      </c>
      <c r="H111" s="53"/>
      <c r="I111" s="90"/>
      <c r="J111" s="44">
        <v>0</v>
      </c>
      <c r="K111" s="42"/>
      <c r="L111" s="59"/>
      <c r="M111" s="44">
        <v>0</v>
      </c>
      <c r="P111" s="179">
        <v>261108</v>
      </c>
      <c r="S111" s="179">
        <v>261108</v>
      </c>
    </row>
    <row r="112" spans="2:19" customFormat="1" hidden="1">
      <c r="B112" s="43" t="s">
        <v>203</v>
      </c>
      <c r="C112" s="45" t="s">
        <v>204</v>
      </c>
      <c r="D112" s="44">
        <v>0</v>
      </c>
      <c r="E112" s="53"/>
      <c r="F112" s="90"/>
      <c r="G112" s="44">
        <v>0</v>
      </c>
      <c r="H112" s="53"/>
      <c r="I112" s="90"/>
      <c r="J112" s="44">
        <v>0</v>
      </c>
      <c r="K112" s="42"/>
      <c r="L112" s="59"/>
      <c r="M112" s="44">
        <v>0</v>
      </c>
      <c r="P112" s="128">
        <v>261108</v>
      </c>
      <c r="S112" s="128">
        <v>261108</v>
      </c>
    </row>
    <row r="113" spans="2:19" customFormat="1" hidden="1">
      <c r="B113" s="43" t="s">
        <v>205</v>
      </c>
      <c r="C113" s="45" t="s">
        <v>206</v>
      </c>
      <c r="D113" s="44">
        <v>0</v>
      </c>
      <c r="E113" s="53"/>
      <c r="F113" s="90"/>
      <c r="G113" s="44">
        <v>0</v>
      </c>
      <c r="H113" s="53"/>
      <c r="I113" s="90"/>
      <c r="J113" s="44">
        <v>0</v>
      </c>
      <c r="K113" s="42"/>
      <c r="L113" s="59"/>
      <c r="M113" s="44">
        <v>0</v>
      </c>
      <c r="P113" s="178">
        <v>26111</v>
      </c>
      <c r="S113" s="178">
        <v>26111</v>
      </c>
    </row>
    <row r="114" spans="2:19" customFormat="1" hidden="1">
      <c r="B114" s="43" t="s">
        <v>207</v>
      </c>
      <c r="C114" s="45" t="s">
        <v>208</v>
      </c>
      <c r="D114" s="44">
        <v>0</v>
      </c>
      <c r="E114" s="53"/>
      <c r="F114" s="90"/>
      <c r="G114" s="44">
        <v>0</v>
      </c>
      <c r="H114" s="53"/>
      <c r="I114" s="90"/>
      <c r="J114" s="44">
        <v>0</v>
      </c>
      <c r="K114" s="42"/>
      <c r="L114" s="59"/>
      <c r="M114" s="44">
        <v>0</v>
      </c>
      <c r="P114" s="128">
        <v>4352</v>
      </c>
      <c r="S114" s="128">
        <v>4352</v>
      </c>
    </row>
    <row r="115" spans="2:19" customFormat="1" hidden="1">
      <c r="B115" s="43" t="s">
        <v>209</v>
      </c>
      <c r="C115" s="45" t="s">
        <v>210</v>
      </c>
      <c r="D115" s="44">
        <v>0</v>
      </c>
      <c r="E115" s="53"/>
      <c r="F115" s="90"/>
      <c r="G115" s="44">
        <v>0</v>
      </c>
      <c r="H115" s="53"/>
      <c r="I115" s="90"/>
      <c r="J115" s="44">
        <v>0</v>
      </c>
      <c r="K115" s="42"/>
      <c r="L115" s="59"/>
      <c r="M115" s="44">
        <v>0</v>
      </c>
      <c r="P115" s="128">
        <v>21759</v>
      </c>
      <c r="S115" s="128">
        <v>21759</v>
      </c>
    </row>
    <row r="116" spans="2:19" customFormat="1" hidden="1">
      <c r="B116" s="43" t="s">
        <v>211</v>
      </c>
      <c r="C116" s="45" t="s">
        <v>212</v>
      </c>
      <c r="D116" s="44">
        <v>0</v>
      </c>
      <c r="E116" s="53"/>
      <c r="F116" s="90"/>
      <c r="G116" s="44">
        <v>0</v>
      </c>
      <c r="H116" s="53"/>
      <c r="I116" s="90"/>
      <c r="J116" s="44">
        <v>0</v>
      </c>
      <c r="K116" s="42"/>
      <c r="L116" s="59"/>
      <c r="M116" s="44">
        <v>0</v>
      </c>
      <c r="P116" s="129"/>
      <c r="S116" s="129"/>
    </row>
    <row r="117" spans="2:19" customFormat="1" ht="15.75" hidden="1">
      <c r="B117" s="39" t="s">
        <v>213</v>
      </c>
      <c r="C117" s="40" t="s">
        <v>214</v>
      </c>
      <c r="D117" s="46">
        <f>SUM(D118:D124)</f>
        <v>0</v>
      </c>
      <c r="E117" s="53"/>
      <c r="F117" s="91"/>
      <c r="G117" s="46">
        <f>SUM(G118:G124)</f>
        <v>0</v>
      </c>
      <c r="H117" s="53"/>
      <c r="I117" s="91"/>
      <c r="J117" s="46">
        <f>SUM(J118:J124)</f>
        <v>0</v>
      </c>
      <c r="K117" s="42"/>
      <c r="L117" s="59"/>
      <c r="M117" s="46">
        <f>SUM(M118:M124)</f>
        <v>0</v>
      </c>
      <c r="P117" s="182">
        <v>78157</v>
      </c>
      <c r="S117" s="182">
        <v>78157</v>
      </c>
    </row>
    <row r="118" spans="2:19" customFormat="1" hidden="1">
      <c r="B118" s="43" t="s">
        <v>215</v>
      </c>
      <c r="C118" s="45" t="s">
        <v>216</v>
      </c>
      <c r="D118" s="44">
        <v>0</v>
      </c>
      <c r="E118" s="53"/>
      <c r="F118" s="90"/>
      <c r="G118" s="44">
        <v>0</v>
      </c>
      <c r="H118" s="53"/>
      <c r="I118" s="90"/>
      <c r="J118" s="44">
        <v>0</v>
      </c>
      <c r="K118" s="42"/>
      <c r="L118" s="59"/>
      <c r="M118" s="44">
        <v>0</v>
      </c>
      <c r="P118" s="123">
        <v>78157</v>
      </c>
      <c r="S118" s="123">
        <v>78157</v>
      </c>
    </row>
    <row r="119" spans="2:19" customFormat="1" hidden="1">
      <c r="B119" s="43" t="s">
        <v>217</v>
      </c>
      <c r="C119" s="45" t="s">
        <v>218</v>
      </c>
      <c r="D119" s="44">
        <v>0</v>
      </c>
      <c r="E119" s="53"/>
      <c r="F119" s="90"/>
      <c r="G119" s="44">
        <v>0</v>
      </c>
      <c r="H119" s="53"/>
      <c r="I119" s="90"/>
      <c r="J119" s="44">
        <v>0</v>
      </c>
      <c r="K119" s="42"/>
      <c r="L119" s="59"/>
      <c r="M119" s="44">
        <v>0</v>
      </c>
      <c r="P119" s="179">
        <v>71052</v>
      </c>
      <c r="S119" s="179">
        <v>71052</v>
      </c>
    </row>
    <row r="120" spans="2:19" customFormat="1" hidden="1">
      <c r="B120" s="43" t="s">
        <v>219</v>
      </c>
      <c r="C120" s="45" t="s">
        <v>220</v>
      </c>
      <c r="D120" s="44">
        <v>0</v>
      </c>
      <c r="E120" s="53"/>
      <c r="F120" s="90"/>
      <c r="G120" s="44">
        <v>0</v>
      </c>
      <c r="H120" s="53"/>
      <c r="I120" s="90"/>
      <c r="J120" s="44">
        <v>0</v>
      </c>
      <c r="K120" s="42"/>
      <c r="L120" s="59"/>
      <c r="M120" s="44">
        <v>0</v>
      </c>
      <c r="P120" s="128">
        <v>71052</v>
      </c>
      <c r="S120" s="128">
        <v>71052</v>
      </c>
    </row>
    <row r="121" spans="2:19" customFormat="1" hidden="1">
      <c r="B121" s="43" t="s">
        <v>221</v>
      </c>
      <c r="C121" s="45" t="s">
        <v>222</v>
      </c>
      <c r="D121" s="44">
        <v>0</v>
      </c>
      <c r="E121" s="53"/>
      <c r="F121" s="90"/>
      <c r="G121" s="44">
        <v>0</v>
      </c>
      <c r="H121" s="53"/>
      <c r="I121" s="90"/>
      <c r="J121" s="44">
        <v>0</v>
      </c>
      <c r="K121" s="42"/>
      <c r="L121" s="59"/>
      <c r="M121" s="44">
        <v>0</v>
      </c>
      <c r="P121" s="178">
        <v>7105</v>
      </c>
      <c r="S121" s="178">
        <v>7105</v>
      </c>
    </row>
    <row r="122" spans="2:19" customFormat="1" hidden="1">
      <c r="B122" s="43" t="s">
        <v>223</v>
      </c>
      <c r="C122" s="45" t="s">
        <v>224</v>
      </c>
      <c r="D122" s="44">
        <v>0</v>
      </c>
      <c r="E122" s="53"/>
      <c r="F122" s="90"/>
      <c r="G122" s="44">
        <v>0</v>
      </c>
      <c r="H122" s="53"/>
      <c r="I122" s="90"/>
      <c r="J122" s="44">
        <v>0</v>
      </c>
      <c r="K122" s="42"/>
      <c r="L122" s="59"/>
      <c r="M122" s="44">
        <v>0</v>
      </c>
      <c r="P122" s="128">
        <v>1184</v>
      </c>
      <c r="S122" s="128">
        <v>1184</v>
      </c>
    </row>
    <row r="123" spans="2:19" customFormat="1" hidden="1">
      <c r="B123" s="43" t="s">
        <v>225</v>
      </c>
      <c r="C123" s="45" t="s">
        <v>226</v>
      </c>
      <c r="D123" s="44">
        <v>0</v>
      </c>
      <c r="E123" s="53"/>
      <c r="F123" s="90"/>
      <c r="G123" s="44">
        <v>0</v>
      </c>
      <c r="H123" s="53"/>
      <c r="I123" s="90"/>
      <c r="J123" s="44">
        <v>0</v>
      </c>
      <c r="K123" s="42"/>
      <c r="L123" s="59"/>
      <c r="M123" s="44">
        <v>0</v>
      </c>
      <c r="P123" s="128">
        <v>5921</v>
      </c>
      <c r="S123" s="128">
        <v>5921</v>
      </c>
    </row>
    <row r="124" spans="2:19" customFormat="1" hidden="1">
      <c r="B124" s="43" t="s">
        <v>227</v>
      </c>
      <c r="C124" s="45" t="s">
        <v>228</v>
      </c>
      <c r="D124" s="44">
        <v>0</v>
      </c>
      <c r="E124" s="53"/>
      <c r="F124" s="90"/>
      <c r="G124" s="44">
        <v>0</v>
      </c>
      <c r="H124" s="53"/>
      <c r="I124" s="90"/>
      <c r="J124" s="44">
        <v>0</v>
      </c>
      <c r="K124" s="42"/>
      <c r="L124" s="59"/>
      <c r="M124" s="44">
        <v>0</v>
      </c>
      <c r="P124" s="129"/>
      <c r="S124" s="129"/>
    </row>
    <row r="125" spans="2:19" customFormat="1" ht="15.75" hidden="1">
      <c r="B125" s="39" t="s">
        <v>229</v>
      </c>
      <c r="C125" s="40" t="s">
        <v>230</v>
      </c>
      <c r="D125" s="46">
        <f>SUM(D126:D127)</f>
        <v>0</v>
      </c>
      <c r="E125" s="53"/>
      <c r="F125" s="91"/>
      <c r="G125" s="46">
        <f>SUM(G126:G127)</f>
        <v>0</v>
      </c>
      <c r="H125" s="53"/>
      <c r="I125" s="91"/>
      <c r="J125" s="46">
        <f>SUM(J126:J127)</f>
        <v>0</v>
      </c>
      <c r="K125" s="42"/>
      <c r="L125" s="59"/>
      <c r="M125" s="46">
        <f>SUM(M126:M127)</f>
        <v>0</v>
      </c>
      <c r="P125" s="182">
        <v>102440</v>
      </c>
      <c r="S125" s="182">
        <v>102440</v>
      </c>
    </row>
    <row r="126" spans="2:19" customFormat="1" hidden="1">
      <c r="B126" s="43" t="s">
        <v>231</v>
      </c>
      <c r="C126" s="45" t="s">
        <v>232</v>
      </c>
      <c r="D126" s="44">
        <v>0</v>
      </c>
      <c r="E126" s="53"/>
      <c r="F126" s="90"/>
      <c r="G126" s="44">
        <v>0</v>
      </c>
      <c r="H126" s="53"/>
      <c r="I126" s="90"/>
      <c r="J126" s="44">
        <v>0</v>
      </c>
      <c r="K126" s="42"/>
      <c r="L126" s="59"/>
      <c r="M126" s="44">
        <v>0</v>
      </c>
      <c r="P126" s="123">
        <v>102440</v>
      </c>
      <c r="S126" s="123">
        <v>102440</v>
      </c>
    </row>
    <row r="127" spans="2:19" customFormat="1" hidden="1">
      <c r="B127" s="43" t="s">
        <v>233</v>
      </c>
      <c r="C127" s="45" t="s">
        <v>234</v>
      </c>
      <c r="D127" s="44">
        <v>0</v>
      </c>
      <c r="E127" s="53"/>
      <c r="F127" s="90"/>
      <c r="G127" s="44">
        <v>0</v>
      </c>
      <c r="H127" s="53"/>
      <c r="I127" s="90"/>
      <c r="J127" s="44">
        <v>0</v>
      </c>
      <c r="K127" s="42"/>
      <c r="L127" s="59"/>
      <c r="M127" s="44">
        <v>0</v>
      </c>
      <c r="P127" s="179">
        <v>94560</v>
      </c>
      <c r="S127" s="179">
        <v>94560</v>
      </c>
    </row>
    <row r="128" spans="2:19" customFormat="1" hidden="1">
      <c r="B128" s="39" t="s">
        <v>235</v>
      </c>
      <c r="C128" s="40" t="s">
        <v>236</v>
      </c>
      <c r="D128" s="46">
        <f>SUM(D129:D132)</f>
        <v>0</v>
      </c>
      <c r="E128" s="53"/>
      <c r="F128" s="91"/>
      <c r="G128" s="46">
        <f>SUM(G129:G132)</f>
        <v>0</v>
      </c>
      <c r="H128" s="53"/>
      <c r="I128" s="91"/>
      <c r="J128" s="46">
        <f>SUM(J129:J132)</f>
        <v>0</v>
      </c>
      <c r="K128" s="42"/>
      <c r="L128" s="59"/>
      <c r="M128" s="46">
        <f>SUM(M129:M132)</f>
        <v>0</v>
      </c>
      <c r="P128" s="128">
        <v>94560</v>
      </c>
      <c r="S128" s="128">
        <v>94560</v>
      </c>
    </row>
    <row r="129" spans="2:19" customFormat="1" hidden="1">
      <c r="B129" s="43" t="s">
        <v>237</v>
      </c>
      <c r="C129" s="45" t="s">
        <v>238</v>
      </c>
      <c r="D129" s="44">
        <v>0</v>
      </c>
      <c r="E129" s="53"/>
      <c r="F129" s="90"/>
      <c r="G129" s="44">
        <v>0</v>
      </c>
      <c r="H129" s="53"/>
      <c r="I129" s="90"/>
      <c r="J129" s="44">
        <v>0</v>
      </c>
      <c r="K129" s="42"/>
      <c r="L129" s="59"/>
      <c r="M129" s="44">
        <v>0</v>
      </c>
      <c r="P129" s="178">
        <v>7880</v>
      </c>
      <c r="S129" s="178">
        <v>7880</v>
      </c>
    </row>
    <row r="130" spans="2:19" customFormat="1" hidden="1">
      <c r="B130" s="43" t="s">
        <v>239</v>
      </c>
      <c r="C130" s="45" t="s">
        <v>240</v>
      </c>
      <c r="D130" s="44">
        <v>0</v>
      </c>
      <c r="E130" s="53"/>
      <c r="F130" s="90"/>
      <c r="G130" s="44">
        <v>0</v>
      </c>
      <c r="H130" s="53"/>
      <c r="I130" s="90"/>
      <c r="J130" s="44">
        <v>0</v>
      </c>
      <c r="K130" s="42"/>
      <c r="L130" s="59"/>
      <c r="M130" s="44">
        <v>0</v>
      </c>
      <c r="P130" s="128">
        <v>7880</v>
      </c>
      <c r="S130" s="128">
        <v>7880</v>
      </c>
    </row>
    <row r="131" spans="2:19" customFormat="1" hidden="1">
      <c r="B131" s="43" t="s">
        <v>241</v>
      </c>
      <c r="C131" s="45" t="s">
        <v>242</v>
      </c>
      <c r="D131" s="44">
        <v>0</v>
      </c>
      <c r="E131" s="53"/>
      <c r="F131" s="90"/>
      <c r="G131" s="44">
        <v>0</v>
      </c>
      <c r="H131" s="53"/>
      <c r="I131" s="90"/>
      <c r="J131" s="44">
        <v>0</v>
      </c>
      <c r="K131" s="42"/>
      <c r="L131" s="59"/>
      <c r="M131" s="44">
        <v>0</v>
      </c>
      <c r="P131" s="128">
        <v>0</v>
      </c>
      <c r="S131" s="128">
        <v>0</v>
      </c>
    </row>
    <row r="132" spans="2:19" customFormat="1" hidden="1">
      <c r="B132" s="43" t="s">
        <v>243</v>
      </c>
      <c r="C132" s="45" t="s">
        <v>244</v>
      </c>
      <c r="D132" s="44">
        <v>0</v>
      </c>
      <c r="E132" s="53"/>
      <c r="F132" s="90"/>
      <c r="G132" s="44">
        <v>0</v>
      </c>
      <c r="H132" s="53"/>
      <c r="I132" s="90"/>
      <c r="J132" s="44">
        <v>0</v>
      </c>
      <c r="K132" s="42"/>
      <c r="L132" s="59"/>
      <c r="M132" s="44">
        <v>0</v>
      </c>
      <c r="P132" s="129"/>
      <c r="S132" s="129"/>
    </row>
    <row r="133" spans="2:19" customFormat="1" ht="15.75" hidden="1">
      <c r="B133" s="39" t="s">
        <v>245</v>
      </c>
      <c r="C133" s="40" t="s">
        <v>246</v>
      </c>
      <c r="D133" s="46">
        <f>SUM(D134:D135)</f>
        <v>0</v>
      </c>
      <c r="E133" s="53"/>
      <c r="F133" s="91"/>
      <c r="G133" s="46">
        <f>SUM(G134:G135)</f>
        <v>0</v>
      </c>
      <c r="H133" s="53"/>
      <c r="I133" s="91"/>
      <c r="J133" s="46">
        <f>SUM(J134:J135)</f>
        <v>0</v>
      </c>
      <c r="K133" s="42"/>
      <c r="L133" s="59"/>
      <c r="M133" s="46">
        <f>SUM(M134:M135)</f>
        <v>0</v>
      </c>
      <c r="P133" s="182">
        <v>201947</v>
      </c>
      <c r="S133" s="182">
        <v>201947</v>
      </c>
    </row>
    <row r="134" spans="2:19" customFormat="1" hidden="1">
      <c r="B134" s="43" t="s">
        <v>247</v>
      </c>
      <c r="C134" s="45" t="s">
        <v>248</v>
      </c>
      <c r="D134" s="44">
        <v>0</v>
      </c>
      <c r="E134" s="53"/>
      <c r="F134" s="90"/>
      <c r="G134" s="44">
        <v>0</v>
      </c>
      <c r="H134" s="53"/>
      <c r="I134" s="90"/>
      <c r="J134" s="44">
        <v>0</v>
      </c>
      <c r="K134" s="42"/>
      <c r="L134" s="59"/>
      <c r="M134" s="44">
        <v>0</v>
      </c>
      <c r="P134" s="123">
        <v>201947</v>
      </c>
      <c r="S134" s="123">
        <v>201947</v>
      </c>
    </row>
    <row r="135" spans="2:19" customFormat="1" hidden="1">
      <c r="B135" s="43" t="s">
        <v>249</v>
      </c>
      <c r="C135" s="45" t="s">
        <v>250</v>
      </c>
      <c r="D135" s="44">
        <v>0</v>
      </c>
      <c r="E135" s="53"/>
      <c r="F135" s="90"/>
      <c r="G135" s="44">
        <v>0</v>
      </c>
      <c r="H135" s="53"/>
      <c r="I135" s="90"/>
      <c r="J135" s="44">
        <v>0</v>
      </c>
      <c r="K135" s="42"/>
      <c r="L135" s="59"/>
      <c r="M135" s="44">
        <v>0</v>
      </c>
      <c r="P135" s="179">
        <v>183588</v>
      </c>
      <c r="S135" s="179">
        <v>183588</v>
      </c>
    </row>
    <row r="136" spans="2:19" customFormat="1" hidden="1">
      <c r="B136" s="39" t="s">
        <v>251</v>
      </c>
      <c r="C136" s="40" t="s">
        <v>252</v>
      </c>
      <c r="D136" s="46">
        <f>SUM(D137:D145)</f>
        <v>0</v>
      </c>
      <c r="E136" s="53"/>
      <c r="F136" s="91"/>
      <c r="G136" s="46">
        <f>SUM(G137:G145)</f>
        <v>0</v>
      </c>
      <c r="H136" s="53"/>
      <c r="I136" s="91"/>
      <c r="J136" s="46">
        <f>SUM(J137:J145)</f>
        <v>0</v>
      </c>
      <c r="K136" s="42"/>
      <c r="L136" s="59"/>
      <c r="M136" s="46">
        <f>SUM(M137:M145)</f>
        <v>0</v>
      </c>
      <c r="P136" s="128">
        <v>183588</v>
      </c>
      <c r="S136" s="128">
        <v>183588</v>
      </c>
    </row>
    <row r="137" spans="2:19" customFormat="1" hidden="1">
      <c r="B137" s="43" t="s">
        <v>253</v>
      </c>
      <c r="C137" s="45" t="s">
        <v>254</v>
      </c>
      <c r="D137" s="44">
        <v>0</v>
      </c>
      <c r="E137" s="53"/>
      <c r="F137" s="90"/>
      <c r="G137" s="44">
        <v>0</v>
      </c>
      <c r="H137" s="53"/>
      <c r="I137" s="90"/>
      <c r="J137" s="44">
        <v>0</v>
      </c>
      <c r="K137" s="42"/>
      <c r="L137" s="59"/>
      <c r="M137" s="44">
        <v>0</v>
      </c>
      <c r="P137" s="178">
        <v>18359</v>
      </c>
      <c r="S137" s="178">
        <v>18359</v>
      </c>
    </row>
    <row r="138" spans="2:19" customFormat="1" hidden="1">
      <c r="B138" s="43" t="s">
        <v>255</v>
      </c>
      <c r="C138" s="45" t="s">
        <v>256</v>
      </c>
      <c r="D138" s="44">
        <v>0</v>
      </c>
      <c r="E138" s="53"/>
      <c r="F138" s="90"/>
      <c r="G138" s="44">
        <v>0</v>
      </c>
      <c r="H138" s="53"/>
      <c r="I138" s="90"/>
      <c r="J138" s="44">
        <v>0</v>
      </c>
      <c r="K138" s="42"/>
      <c r="L138" s="59"/>
      <c r="M138" s="44">
        <v>0</v>
      </c>
      <c r="P138" s="128">
        <v>3060</v>
      </c>
      <c r="S138" s="128">
        <v>3060</v>
      </c>
    </row>
    <row r="139" spans="2:19" customFormat="1" hidden="1">
      <c r="B139" s="43" t="s">
        <v>257</v>
      </c>
      <c r="C139" s="45" t="s">
        <v>258</v>
      </c>
      <c r="D139" s="44">
        <v>0</v>
      </c>
      <c r="E139" s="53"/>
      <c r="F139" s="90"/>
      <c r="G139" s="44">
        <v>0</v>
      </c>
      <c r="H139" s="53"/>
      <c r="I139" s="90"/>
      <c r="J139" s="44">
        <v>0</v>
      </c>
      <c r="K139" s="42"/>
      <c r="L139" s="59"/>
      <c r="M139" s="44">
        <v>0</v>
      </c>
      <c r="P139" s="128">
        <v>15299</v>
      </c>
      <c r="S139" s="128">
        <v>15299</v>
      </c>
    </row>
    <row r="140" spans="2:19" customFormat="1" hidden="1">
      <c r="B140" s="43" t="s">
        <v>259</v>
      </c>
      <c r="C140" s="45" t="s">
        <v>260</v>
      </c>
      <c r="D140" s="44">
        <v>0</v>
      </c>
      <c r="E140" s="53"/>
      <c r="F140" s="90"/>
      <c r="G140" s="44">
        <v>0</v>
      </c>
      <c r="H140" s="53"/>
      <c r="I140" s="90"/>
      <c r="J140" s="44">
        <v>0</v>
      </c>
      <c r="K140" s="42"/>
      <c r="L140" s="59"/>
      <c r="M140" s="44">
        <v>0</v>
      </c>
      <c r="P140" s="7"/>
      <c r="S140" s="7"/>
    </row>
    <row r="141" spans="2:19" customFormat="1" hidden="1">
      <c r="B141" s="43" t="s">
        <v>261</v>
      </c>
      <c r="C141" s="45" t="s">
        <v>262</v>
      </c>
      <c r="D141" s="44">
        <v>0</v>
      </c>
      <c r="E141" s="53"/>
      <c r="F141" s="90"/>
      <c r="G141" s="44">
        <v>0</v>
      </c>
      <c r="H141" s="53"/>
      <c r="I141" s="90"/>
      <c r="J141" s="44">
        <v>0</v>
      </c>
      <c r="K141" s="42"/>
      <c r="L141" s="59"/>
      <c r="M141" s="44">
        <v>0</v>
      </c>
      <c r="P141" s="209">
        <v>0</v>
      </c>
      <c r="S141" s="209">
        <v>0</v>
      </c>
    </row>
    <row r="142" spans="2:19" customFormat="1" hidden="1">
      <c r="B142" s="43" t="s">
        <v>263</v>
      </c>
      <c r="C142" s="45" t="s">
        <v>264</v>
      </c>
      <c r="D142" s="44">
        <v>0</v>
      </c>
      <c r="E142" s="53"/>
      <c r="F142" s="90"/>
      <c r="G142" s="44">
        <v>0</v>
      </c>
      <c r="H142" s="53"/>
      <c r="I142" s="90"/>
      <c r="J142" s="44">
        <v>0</v>
      </c>
      <c r="K142" s="42"/>
      <c r="L142" s="59"/>
      <c r="M142" s="44">
        <v>0</v>
      </c>
      <c r="P142" s="129">
        <v>0</v>
      </c>
      <c r="S142" s="129">
        <v>0</v>
      </c>
    </row>
    <row r="143" spans="2:19" customFormat="1" hidden="1">
      <c r="B143" s="43" t="s">
        <v>265</v>
      </c>
      <c r="C143" s="45" t="s">
        <v>266</v>
      </c>
      <c r="D143" s="44">
        <v>0</v>
      </c>
      <c r="E143" s="53"/>
      <c r="F143" s="90"/>
      <c r="G143" s="44">
        <v>0</v>
      </c>
      <c r="H143" s="53"/>
      <c r="I143" s="90"/>
      <c r="J143" s="44">
        <v>0</v>
      </c>
      <c r="K143" s="42"/>
      <c r="L143" s="59"/>
      <c r="M143" s="44">
        <v>0</v>
      </c>
      <c r="P143" s="129"/>
      <c r="S143" s="129"/>
    </row>
    <row r="144" spans="2:19" customFormat="1" ht="15.75" hidden="1">
      <c r="B144" s="43" t="s">
        <v>267</v>
      </c>
      <c r="C144" s="45" t="s">
        <v>268</v>
      </c>
      <c r="D144" s="44">
        <v>0</v>
      </c>
      <c r="E144" s="53"/>
      <c r="F144" s="90"/>
      <c r="G144" s="44">
        <v>0</v>
      </c>
      <c r="H144" s="53"/>
      <c r="I144" s="90"/>
      <c r="J144" s="44">
        <v>0</v>
      </c>
      <c r="K144" s="42"/>
      <c r="L144" s="59"/>
      <c r="M144" s="44">
        <v>0</v>
      </c>
      <c r="P144" s="182">
        <v>213576</v>
      </c>
      <c r="S144" s="182">
        <v>213576</v>
      </c>
    </row>
    <row r="145" spans="1:22" customFormat="1" hidden="1">
      <c r="B145" s="43" t="s">
        <v>269</v>
      </c>
      <c r="C145" s="45" t="s">
        <v>270</v>
      </c>
      <c r="D145" s="44">
        <v>0</v>
      </c>
      <c r="E145" s="53"/>
      <c r="F145" s="90"/>
      <c r="G145" s="44">
        <v>0</v>
      </c>
      <c r="H145" s="53"/>
      <c r="I145" s="90"/>
      <c r="J145" s="44">
        <v>0</v>
      </c>
      <c r="K145" s="42"/>
      <c r="L145" s="59"/>
      <c r="M145" s="44">
        <v>0</v>
      </c>
      <c r="P145" s="123">
        <v>213576</v>
      </c>
      <c r="S145" s="123">
        <v>213576</v>
      </c>
    </row>
    <row r="146" spans="1:22" s="31" customFormat="1">
      <c r="A146" s="31" t="s">
        <v>5618</v>
      </c>
      <c r="B146" s="67" t="s">
        <v>5623</v>
      </c>
      <c r="C146" s="69" t="s">
        <v>271</v>
      </c>
      <c r="D146" s="123">
        <f>D147+D159+D170+D181+D195+D206+D215+D228+D234</f>
        <v>38000</v>
      </c>
      <c r="E146" s="108"/>
      <c r="F146" s="124"/>
      <c r="G146" s="123">
        <f>G147+G159+G170+G181+G195+G206+G215+G228+G234</f>
        <v>20000</v>
      </c>
      <c r="H146" s="108"/>
      <c r="I146" s="124"/>
      <c r="J146" s="123">
        <f>J147+J159+J170+J181+J195+J206+J215+J228+J234</f>
        <v>20000</v>
      </c>
      <c r="K146" s="61"/>
      <c r="L146" s="65"/>
      <c r="M146" s="123">
        <f>M147+M159+M170+M181+M195+M206+M215+M228+M234</f>
        <v>26420</v>
      </c>
      <c r="P146" s="211">
        <f>SUM(P206)</f>
        <v>22420</v>
      </c>
      <c r="S146" s="211">
        <f>SUM(S206)</f>
        <v>22420</v>
      </c>
      <c r="V146" s="228">
        <f>V206</f>
        <v>15000</v>
      </c>
    </row>
    <row r="147" spans="1:22" customFormat="1" hidden="1">
      <c r="B147" s="39" t="s">
        <v>272</v>
      </c>
      <c r="C147" s="40" t="s">
        <v>273</v>
      </c>
      <c r="D147" s="46">
        <f>SUM(D148:D158)</f>
        <v>0</v>
      </c>
      <c r="E147" s="53"/>
      <c r="F147" s="91"/>
      <c r="G147" s="46">
        <f>SUM(G148:G158)</f>
        <v>0</v>
      </c>
      <c r="H147" s="53"/>
      <c r="I147" s="91"/>
      <c r="J147" s="46">
        <f>SUM(J148:J158)</f>
        <v>0</v>
      </c>
      <c r="K147" s="42"/>
      <c r="L147" s="59"/>
      <c r="M147" s="46">
        <f>SUM(M148:M158)</f>
        <v>0</v>
      </c>
      <c r="P147" s="128">
        <v>194160</v>
      </c>
      <c r="S147" s="128">
        <v>194160</v>
      </c>
    </row>
    <row r="148" spans="1:22" customFormat="1" hidden="1">
      <c r="B148" s="43" t="s">
        <v>274</v>
      </c>
      <c r="C148" s="45" t="s">
        <v>275</v>
      </c>
      <c r="D148" s="44">
        <v>0</v>
      </c>
      <c r="E148" s="53"/>
      <c r="F148" s="90"/>
      <c r="G148" s="44">
        <v>0</v>
      </c>
      <c r="H148" s="53"/>
      <c r="I148" s="90"/>
      <c r="J148" s="44">
        <v>0</v>
      </c>
      <c r="K148" s="42"/>
      <c r="L148" s="59"/>
      <c r="M148" s="44">
        <v>0</v>
      </c>
      <c r="P148" s="178">
        <v>19416</v>
      </c>
      <c r="S148" s="178">
        <v>19416</v>
      </c>
    </row>
    <row r="149" spans="1:22" customFormat="1" hidden="1">
      <c r="B149" s="43" t="s">
        <v>276</v>
      </c>
      <c r="C149" s="45" t="s">
        <v>277</v>
      </c>
      <c r="D149" s="44">
        <v>0</v>
      </c>
      <c r="E149" s="53"/>
      <c r="F149" s="90"/>
      <c r="G149" s="44">
        <v>0</v>
      </c>
      <c r="H149" s="53"/>
      <c r="I149" s="90"/>
      <c r="J149" s="44">
        <v>0</v>
      </c>
      <c r="K149" s="42"/>
      <c r="L149" s="59"/>
      <c r="M149" s="44">
        <v>0</v>
      </c>
      <c r="P149" s="128">
        <v>3236</v>
      </c>
      <c r="S149" s="128">
        <v>3236</v>
      </c>
    </row>
    <row r="150" spans="1:22" customFormat="1" hidden="1">
      <c r="B150" s="43" t="s">
        <v>278</v>
      </c>
      <c r="C150" s="45" t="s">
        <v>279</v>
      </c>
      <c r="D150" s="44">
        <v>0</v>
      </c>
      <c r="E150" s="53"/>
      <c r="F150" s="90"/>
      <c r="G150" s="44">
        <v>0</v>
      </c>
      <c r="H150" s="53"/>
      <c r="I150" s="90"/>
      <c r="J150" s="44">
        <v>0</v>
      </c>
      <c r="K150" s="42"/>
      <c r="L150" s="59"/>
      <c r="M150" s="44">
        <v>0</v>
      </c>
      <c r="P150" s="128">
        <v>16180</v>
      </c>
      <c r="S150" s="128">
        <v>16180</v>
      </c>
    </row>
    <row r="151" spans="1:22" customFormat="1" hidden="1">
      <c r="B151" s="43" t="s">
        <v>280</v>
      </c>
      <c r="C151" s="45" t="s">
        <v>281</v>
      </c>
      <c r="D151" s="44">
        <v>0</v>
      </c>
      <c r="E151" s="53"/>
      <c r="F151" s="90"/>
      <c r="G151" s="44">
        <v>0</v>
      </c>
      <c r="H151" s="53"/>
      <c r="I151" s="90"/>
      <c r="J151" s="44">
        <v>0</v>
      </c>
      <c r="K151" s="42"/>
      <c r="L151" s="59"/>
      <c r="M151" s="44">
        <v>0</v>
      </c>
      <c r="P151" s="129"/>
      <c r="S151" s="129"/>
    </row>
    <row r="152" spans="1:22" customFormat="1" hidden="1">
      <c r="B152" s="43" t="s">
        <v>282</v>
      </c>
      <c r="C152" s="45" t="s">
        <v>283</v>
      </c>
      <c r="D152" s="44">
        <v>0</v>
      </c>
      <c r="E152" s="53"/>
      <c r="F152" s="90"/>
      <c r="G152" s="44">
        <v>0</v>
      </c>
      <c r="H152" s="53"/>
      <c r="I152" s="90"/>
      <c r="J152" s="44">
        <v>0</v>
      </c>
      <c r="K152" s="42"/>
      <c r="L152" s="59"/>
      <c r="M152" s="44">
        <v>0</v>
      </c>
      <c r="P152" s="129"/>
      <c r="S152" s="129"/>
    </row>
    <row r="153" spans="1:22" customFormat="1" ht="15.75" hidden="1">
      <c r="B153" s="43" t="s">
        <v>284</v>
      </c>
      <c r="C153" s="45" t="s">
        <v>285</v>
      </c>
      <c r="D153" s="44">
        <v>0</v>
      </c>
      <c r="E153" s="53"/>
      <c r="F153" s="90"/>
      <c r="G153" s="44">
        <v>0</v>
      </c>
      <c r="H153" s="53"/>
      <c r="I153" s="90"/>
      <c r="J153" s="44">
        <v>0</v>
      </c>
      <c r="K153" s="42"/>
      <c r="L153" s="59"/>
      <c r="M153" s="44">
        <v>0</v>
      </c>
      <c r="P153" s="182">
        <v>174121</v>
      </c>
      <c r="S153" s="182">
        <v>174121</v>
      </c>
    </row>
    <row r="154" spans="1:22" customFormat="1" hidden="1">
      <c r="B154" s="43" t="s">
        <v>286</v>
      </c>
      <c r="C154" s="45" t="s">
        <v>287</v>
      </c>
      <c r="D154" s="44">
        <v>0</v>
      </c>
      <c r="E154" s="53"/>
      <c r="F154" s="90"/>
      <c r="G154" s="44">
        <v>0</v>
      </c>
      <c r="H154" s="53"/>
      <c r="I154" s="90"/>
      <c r="J154" s="44">
        <v>0</v>
      </c>
      <c r="K154" s="42"/>
      <c r="L154" s="59"/>
      <c r="M154" s="44">
        <v>0</v>
      </c>
      <c r="P154" s="123">
        <v>174121</v>
      </c>
      <c r="S154" s="123">
        <v>174121</v>
      </c>
    </row>
    <row r="155" spans="1:22" customFormat="1" hidden="1">
      <c r="B155" s="43" t="s">
        <v>288</v>
      </c>
      <c r="C155" s="45" t="s">
        <v>289</v>
      </c>
      <c r="D155" s="44">
        <v>0</v>
      </c>
      <c r="E155" s="53"/>
      <c r="F155" s="90"/>
      <c r="G155" s="44">
        <v>0</v>
      </c>
      <c r="H155" s="53"/>
      <c r="I155" s="90"/>
      <c r="J155" s="44">
        <v>0</v>
      </c>
      <c r="K155" s="42"/>
      <c r="L155" s="59"/>
      <c r="M155" s="44">
        <v>0</v>
      </c>
      <c r="P155" s="179">
        <v>158292</v>
      </c>
      <c r="S155" s="179">
        <v>158292</v>
      </c>
    </row>
    <row r="156" spans="1:22" customFormat="1" hidden="1">
      <c r="B156" s="43" t="s">
        <v>290</v>
      </c>
      <c r="C156" s="45" t="s">
        <v>291</v>
      </c>
      <c r="D156" s="44">
        <v>0</v>
      </c>
      <c r="E156" s="53"/>
      <c r="F156" s="90"/>
      <c r="G156" s="44">
        <v>0</v>
      </c>
      <c r="H156" s="53"/>
      <c r="I156" s="90"/>
      <c r="J156" s="44">
        <v>0</v>
      </c>
      <c r="K156" s="42"/>
      <c r="L156" s="59"/>
      <c r="M156" s="44">
        <v>0</v>
      </c>
      <c r="P156" s="128">
        <v>158292</v>
      </c>
      <c r="S156" s="128">
        <v>158292</v>
      </c>
    </row>
    <row r="157" spans="1:22" customFormat="1" hidden="1">
      <c r="B157" s="43" t="s">
        <v>292</v>
      </c>
      <c r="C157" s="45" t="s">
        <v>293</v>
      </c>
      <c r="D157" s="44">
        <v>0</v>
      </c>
      <c r="E157" s="53"/>
      <c r="F157" s="90"/>
      <c r="G157" s="44">
        <v>0</v>
      </c>
      <c r="H157" s="53"/>
      <c r="I157" s="90"/>
      <c r="J157" s="44">
        <v>0</v>
      </c>
      <c r="K157" s="42"/>
      <c r="L157" s="59"/>
      <c r="M157" s="44">
        <v>0</v>
      </c>
      <c r="P157" s="178">
        <v>15829</v>
      </c>
      <c r="S157" s="178">
        <v>15829</v>
      </c>
    </row>
    <row r="158" spans="1:22" customFormat="1" hidden="1">
      <c r="B158" s="43" t="s">
        <v>294</v>
      </c>
      <c r="C158" s="45" t="s">
        <v>295</v>
      </c>
      <c r="D158" s="44">
        <v>0</v>
      </c>
      <c r="E158" s="53"/>
      <c r="F158" s="90"/>
      <c r="G158" s="44">
        <v>0</v>
      </c>
      <c r="H158" s="53"/>
      <c r="I158" s="90"/>
      <c r="J158" s="44">
        <v>0</v>
      </c>
      <c r="K158" s="42"/>
      <c r="L158" s="59"/>
      <c r="M158" s="44">
        <v>0</v>
      </c>
      <c r="P158" s="128">
        <v>2638</v>
      </c>
      <c r="S158" s="128">
        <v>2638</v>
      </c>
    </row>
    <row r="159" spans="1:22" customFormat="1" hidden="1">
      <c r="B159" s="39" t="s">
        <v>296</v>
      </c>
      <c r="C159" s="40" t="s">
        <v>297</v>
      </c>
      <c r="D159" s="46">
        <f>SUM(D160:D169)</f>
        <v>0</v>
      </c>
      <c r="E159" s="53"/>
      <c r="F159" s="91"/>
      <c r="G159" s="46">
        <f>SUM(G160:G169)</f>
        <v>0</v>
      </c>
      <c r="H159" s="53"/>
      <c r="I159" s="91"/>
      <c r="J159" s="46">
        <f>SUM(J160:J169)</f>
        <v>0</v>
      </c>
      <c r="K159" s="42"/>
      <c r="L159" s="59"/>
      <c r="M159" s="46">
        <f>SUM(M160:M169)</f>
        <v>0</v>
      </c>
      <c r="P159" s="128">
        <v>13191</v>
      </c>
      <c r="S159" s="128">
        <v>13191</v>
      </c>
    </row>
    <row r="160" spans="1:22" customFormat="1" hidden="1">
      <c r="B160" s="43" t="s">
        <v>298</v>
      </c>
      <c r="C160" s="45" t="s">
        <v>299</v>
      </c>
      <c r="D160" s="44">
        <v>0</v>
      </c>
      <c r="E160" s="53"/>
      <c r="F160" s="90"/>
      <c r="G160" s="44">
        <v>0</v>
      </c>
      <c r="H160" s="53"/>
      <c r="I160" s="90"/>
      <c r="J160" s="44">
        <v>0</v>
      </c>
      <c r="K160" s="42"/>
      <c r="L160" s="59"/>
      <c r="M160" s="44">
        <v>0</v>
      </c>
      <c r="P160" s="129"/>
      <c r="S160" s="129"/>
    </row>
    <row r="161" spans="2:19" customFormat="1" ht="15.75" hidden="1">
      <c r="B161" s="43" t="s">
        <v>300</v>
      </c>
      <c r="C161" s="45" t="s">
        <v>301</v>
      </c>
      <c r="D161" s="44">
        <v>0</v>
      </c>
      <c r="E161" s="53"/>
      <c r="F161" s="90"/>
      <c r="G161" s="44">
        <v>0</v>
      </c>
      <c r="H161" s="53"/>
      <c r="I161" s="90"/>
      <c r="J161" s="44">
        <v>0</v>
      </c>
      <c r="K161" s="42"/>
      <c r="L161" s="59"/>
      <c r="M161" s="44">
        <v>0</v>
      </c>
      <c r="P161" s="182">
        <v>140000</v>
      </c>
      <c r="S161" s="182">
        <v>140000</v>
      </c>
    </row>
    <row r="162" spans="2:19" customFormat="1" hidden="1">
      <c r="B162" s="43" t="s">
        <v>302</v>
      </c>
      <c r="C162" s="45" t="s">
        <v>303</v>
      </c>
      <c r="D162" s="44">
        <v>0</v>
      </c>
      <c r="E162" s="53"/>
      <c r="F162" s="90"/>
      <c r="G162" s="44">
        <v>0</v>
      </c>
      <c r="H162" s="53"/>
      <c r="I162" s="90"/>
      <c r="J162" s="44">
        <v>0</v>
      </c>
      <c r="K162" s="42"/>
      <c r="L162" s="59"/>
      <c r="M162" s="44">
        <v>0</v>
      </c>
      <c r="P162" s="130">
        <v>0</v>
      </c>
      <c r="S162" s="130">
        <v>0</v>
      </c>
    </row>
    <row r="163" spans="2:19" customFormat="1" hidden="1">
      <c r="B163" s="43" t="s">
        <v>304</v>
      </c>
      <c r="C163" s="45" t="s">
        <v>305</v>
      </c>
      <c r="D163" s="44">
        <v>0</v>
      </c>
      <c r="E163" s="53"/>
      <c r="F163" s="90"/>
      <c r="G163" s="44">
        <v>0</v>
      </c>
      <c r="H163" s="53"/>
      <c r="I163" s="90"/>
      <c r="J163" s="44">
        <v>0</v>
      </c>
      <c r="K163" s="42"/>
      <c r="L163" s="59"/>
      <c r="M163" s="44">
        <v>0</v>
      </c>
      <c r="P163" s="127">
        <v>0</v>
      </c>
      <c r="S163" s="127">
        <v>0</v>
      </c>
    </row>
    <row r="164" spans="2:19" customFormat="1" hidden="1">
      <c r="B164" s="43" t="s">
        <v>306</v>
      </c>
      <c r="C164" s="45" t="s">
        <v>307</v>
      </c>
      <c r="D164" s="44">
        <v>0</v>
      </c>
      <c r="E164" s="53"/>
      <c r="F164" s="90"/>
      <c r="G164" s="44">
        <v>0</v>
      </c>
      <c r="H164" s="53"/>
      <c r="I164" s="90"/>
      <c r="J164" s="44">
        <v>0</v>
      </c>
      <c r="K164" s="42"/>
      <c r="L164" s="59"/>
      <c r="M164" s="44">
        <v>0</v>
      </c>
      <c r="P164" s="128">
        <v>0</v>
      </c>
      <c r="S164" s="128">
        <v>0</v>
      </c>
    </row>
    <row r="165" spans="2:19" customFormat="1" hidden="1">
      <c r="B165" s="43" t="s">
        <v>308</v>
      </c>
      <c r="C165" s="45" t="s">
        <v>309</v>
      </c>
      <c r="D165" s="44">
        <v>0</v>
      </c>
      <c r="E165" s="53"/>
      <c r="F165" s="90"/>
      <c r="G165" s="44">
        <v>0</v>
      </c>
      <c r="H165" s="53"/>
      <c r="I165" s="90"/>
      <c r="J165" s="44">
        <v>0</v>
      </c>
      <c r="K165" s="42"/>
      <c r="L165" s="59"/>
      <c r="M165" s="44">
        <v>0</v>
      </c>
      <c r="P165" s="125">
        <v>140000</v>
      </c>
      <c r="S165" s="125">
        <v>140000</v>
      </c>
    </row>
    <row r="166" spans="2:19" customFormat="1" hidden="1">
      <c r="B166" s="43" t="s">
        <v>310</v>
      </c>
      <c r="C166" s="45" t="s">
        <v>311</v>
      </c>
      <c r="D166" s="44">
        <v>0</v>
      </c>
      <c r="E166" s="53"/>
      <c r="F166" s="90"/>
      <c r="G166" s="44">
        <v>0</v>
      </c>
      <c r="H166" s="53"/>
      <c r="I166" s="90"/>
      <c r="J166" s="44">
        <v>0</v>
      </c>
      <c r="K166" s="42"/>
      <c r="L166" s="59"/>
      <c r="M166" s="44">
        <v>0</v>
      </c>
      <c r="P166" s="125">
        <v>140000</v>
      </c>
      <c r="S166" s="125">
        <v>140000</v>
      </c>
    </row>
    <row r="167" spans="2:19" customFormat="1" hidden="1">
      <c r="B167" s="43" t="s">
        <v>312</v>
      </c>
      <c r="C167" s="45" t="s">
        <v>313</v>
      </c>
      <c r="D167" s="44">
        <v>0</v>
      </c>
      <c r="E167" s="53"/>
      <c r="F167" s="90"/>
      <c r="G167" s="44">
        <v>0</v>
      </c>
      <c r="H167" s="53"/>
      <c r="I167" s="90"/>
      <c r="J167" s="44">
        <v>0</v>
      </c>
      <c r="K167" s="42"/>
      <c r="L167" s="59"/>
      <c r="M167" s="44">
        <v>0</v>
      </c>
      <c r="P167" s="128">
        <v>140000</v>
      </c>
      <c r="S167" s="128">
        <v>140000</v>
      </c>
    </row>
    <row r="168" spans="2:19" customFormat="1" hidden="1">
      <c r="B168" s="43" t="s">
        <v>314</v>
      </c>
      <c r="C168" s="45" t="s">
        <v>315</v>
      </c>
      <c r="D168" s="44">
        <v>0</v>
      </c>
      <c r="E168" s="53"/>
      <c r="F168" s="90"/>
      <c r="G168" s="44">
        <v>0</v>
      </c>
      <c r="H168" s="53"/>
      <c r="I168" s="90"/>
      <c r="J168" s="44">
        <v>0</v>
      </c>
      <c r="K168" s="42"/>
      <c r="L168" s="59"/>
      <c r="M168" s="44">
        <v>0</v>
      </c>
    </row>
    <row r="169" spans="2:19" customFormat="1" hidden="1">
      <c r="B169" s="43" t="s">
        <v>316</v>
      </c>
      <c r="C169" s="45" t="s">
        <v>317</v>
      </c>
      <c r="D169" s="44">
        <v>0</v>
      </c>
      <c r="E169" s="53"/>
      <c r="F169" s="90"/>
      <c r="G169" s="44">
        <v>0</v>
      </c>
      <c r="H169" s="53"/>
      <c r="I169" s="90"/>
      <c r="J169" s="44">
        <v>0</v>
      </c>
      <c r="K169" s="42"/>
      <c r="L169" s="59"/>
      <c r="M169" s="44">
        <v>0</v>
      </c>
    </row>
    <row r="170" spans="2:19" customFormat="1" hidden="1">
      <c r="B170" s="39" t="s">
        <v>318</v>
      </c>
      <c r="C170" s="40" t="s">
        <v>5452</v>
      </c>
      <c r="D170" s="46">
        <f>SUM(D171:D180)</f>
        <v>0</v>
      </c>
      <c r="E170" s="53"/>
      <c r="F170" s="91"/>
      <c r="G170" s="46">
        <f>SUM(G171:G180)</f>
        <v>0</v>
      </c>
      <c r="H170" s="53"/>
      <c r="I170" s="91"/>
      <c r="J170" s="46">
        <f>SUM(J171:J180)</f>
        <v>0</v>
      </c>
      <c r="K170" s="42"/>
      <c r="L170" s="59"/>
      <c r="M170" s="46">
        <f>SUM(M171:M180)</f>
        <v>0</v>
      </c>
    </row>
    <row r="171" spans="2:19" customFormat="1" hidden="1">
      <c r="B171" s="43" t="s">
        <v>319</v>
      </c>
      <c r="C171" s="45" t="s">
        <v>320</v>
      </c>
      <c r="D171" s="44">
        <v>0</v>
      </c>
      <c r="E171" s="53"/>
      <c r="F171" s="90"/>
      <c r="G171" s="44">
        <v>0</v>
      </c>
      <c r="H171" s="53"/>
      <c r="I171" s="90"/>
      <c r="J171" s="44">
        <v>0</v>
      </c>
      <c r="K171" s="42"/>
      <c r="L171" s="59"/>
      <c r="M171" s="44">
        <v>0</v>
      </c>
    </row>
    <row r="172" spans="2:19" customFormat="1" hidden="1">
      <c r="B172" s="43" t="s">
        <v>321</v>
      </c>
      <c r="C172" s="45" t="s">
        <v>322</v>
      </c>
      <c r="D172" s="44">
        <v>0</v>
      </c>
      <c r="E172" s="53"/>
      <c r="F172" s="90"/>
      <c r="G172" s="44">
        <v>0</v>
      </c>
      <c r="H172" s="53"/>
      <c r="I172" s="90"/>
      <c r="J172" s="44">
        <v>0</v>
      </c>
      <c r="K172" s="42"/>
      <c r="L172" s="59"/>
      <c r="M172" s="44">
        <v>0</v>
      </c>
    </row>
    <row r="173" spans="2:19" customFormat="1" hidden="1">
      <c r="B173" s="43" t="s">
        <v>323</v>
      </c>
      <c r="C173" s="45" t="s">
        <v>324</v>
      </c>
      <c r="D173" s="44">
        <v>0</v>
      </c>
      <c r="E173" s="53"/>
      <c r="F173" s="90"/>
      <c r="G173" s="44">
        <v>0</v>
      </c>
      <c r="H173" s="53"/>
      <c r="I173" s="90"/>
      <c r="J173" s="44">
        <v>0</v>
      </c>
      <c r="K173" s="42"/>
      <c r="L173" s="59"/>
      <c r="M173" s="44">
        <v>0</v>
      </c>
    </row>
    <row r="174" spans="2:19" customFormat="1" hidden="1">
      <c r="B174" s="43" t="s">
        <v>325</v>
      </c>
      <c r="C174" s="45" t="s">
        <v>326</v>
      </c>
      <c r="D174" s="44">
        <v>0</v>
      </c>
      <c r="E174" s="53"/>
      <c r="F174" s="90"/>
      <c r="G174" s="44">
        <v>0</v>
      </c>
      <c r="H174" s="53"/>
      <c r="I174" s="90"/>
      <c r="J174" s="44">
        <v>0</v>
      </c>
      <c r="K174" s="42"/>
      <c r="L174" s="59"/>
      <c r="M174" s="44">
        <v>0</v>
      </c>
    </row>
    <row r="175" spans="2:19" customFormat="1" hidden="1">
      <c r="B175" s="43" t="s">
        <v>327</v>
      </c>
      <c r="C175" s="45" t="s">
        <v>328</v>
      </c>
      <c r="D175" s="44">
        <v>0</v>
      </c>
      <c r="E175" s="53"/>
      <c r="F175" s="90"/>
      <c r="G175" s="44">
        <v>0</v>
      </c>
      <c r="H175" s="53"/>
      <c r="I175" s="90"/>
      <c r="J175" s="44">
        <v>0</v>
      </c>
      <c r="K175" s="42"/>
      <c r="L175" s="59"/>
      <c r="M175" s="44">
        <v>0</v>
      </c>
    </row>
    <row r="176" spans="2:19" customFormat="1" hidden="1">
      <c r="B176" s="43" t="s">
        <v>329</v>
      </c>
      <c r="C176" s="45" t="s">
        <v>330</v>
      </c>
      <c r="D176" s="44">
        <v>0</v>
      </c>
      <c r="E176" s="53"/>
      <c r="F176" s="90"/>
      <c r="G176" s="44">
        <v>0</v>
      </c>
      <c r="H176" s="53"/>
      <c r="I176" s="90"/>
      <c r="J176" s="44">
        <v>0</v>
      </c>
      <c r="K176" s="42"/>
      <c r="L176" s="59"/>
      <c r="M176" s="44">
        <v>0</v>
      </c>
    </row>
    <row r="177" spans="2:13" customFormat="1" hidden="1">
      <c r="B177" s="43" t="s">
        <v>331</v>
      </c>
      <c r="C177" s="45" t="s">
        <v>332</v>
      </c>
      <c r="D177" s="44">
        <v>0</v>
      </c>
      <c r="E177" s="53"/>
      <c r="F177" s="90"/>
      <c r="G177" s="44">
        <v>0</v>
      </c>
      <c r="H177" s="53"/>
      <c r="I177" s="90"/>
      <c r="J177" s="44">
        <v>0</v>
      </c>
      <c r="K177" s="42"/>
      <c r="L177" s="59"/>
      <c r="M177" s="44">
        <v>0</v>
      </c>
    </row>
    <row r="178" spans="2:13" customFormat="1" hidden="1">
      <c r="B178" s="43" t="s">
        <v>333</v>
      </c>
      <c r="C178" s="45" t="s">
        <v>334</v>
      </c>
      <c r="D178" s="44">
        <v>0</v>
      </c>
      <c r="E178" s="53"/>
      <c r="F178" s="90"/>
      <c r="G178" s="44">
        <v>0</v>
      </c>
      <c r="H178" s="53"/>
      <c r="I178" s="90"/>
      <c r="J178" s="44">
        <v>0</v>
      </c>
      <c r="K178" s="42"/>
      <c r="L178" s="59"/>
      <c r="M178" s="44">
        <v>0</v>
      </c>
    </row>
    <row r="179" spans="2:13" customFormat="1" hidden="1">
      <c r="B179" s="43" t="s">
        <v>335</v>
      </c>
      <c r="C179" s="45" t="s">
        <v>336</v>
      </c>
      <c r="D179" s="44">
        <v>0</v>
      </c>
      <c r="E179" s="53"/>
      <c r="F179" s="90"/>
      <c r="G179" s="44">
        <v>0</v>
      </c>
      <c r="H179" s="53"/>
      <c r="I179" s="90"/>
      <c r="J179" s="44">
        <v>0</v>
      </c>
      <c r="K179" s="42"/>
      <c r="L179" s="59"/>
      <c r="M179" s="44">
        <v>0</v>
      </c>
    </row>
    <row r="180" spans="2:13" customFormat="1" hidden="1">
      <c r="B180" s="43" t="s">
        <v>337</v>
      </c>
      <c r="C180" s="45" t="s">
        <v>338</v>
      </c>
      <c r="D180" s="44">
        <v>0</v>
      </c>
      <c r="E180" s="53"/>
      <c r="F180" s="90"/>
      <c r="G180" s="44">
        <v>0</v>
      </c>
      <c r="H180" s="53"/>
      <c r="I180" s="90"/>
      <c r="J180" s="44">
        <v>0</v>
      </c>
      <c r="K180" s="42"/>
      <c r="L180" s="59"/>
      <c r="M180" s="44">
        <v>0</v>
      </c>
    </row>
    <row r="181" spans="2:13" customFormat="1" hidden="1">
      <c r="B181" s="39" t="s">
        <v>339</v>
      </c>
      <c r="C181" s="40" t="s">
        <v>340</v>
      </c>
      <c r="D181" s="46">
        <f>SUM(D182:D194)</f>
        <v>0</v>
      </c>
      <c r="E181" s="53"/>
      <c r="F181" s="91"/>
      <c r="G181" s="46">
        <f>SUM(G182:G194)</f>
        <v>0</v>
      </c>
      <c r="H181" s="53"/>
      <c r="I181" s="91"/>
      <c r="J181" s="46">
        <f>SUM(J182:J194)</f>
        <v>0</v>
      </c>
      <c r="K181" s="42"/>
      <c r="L181" s="59"/>
      <c r="M181" s="46">
        <f>SUM(M182:M194)</f>
        <v>0</v>
      </c>
    </row>
    <row r="182" spans="2:13" customFormat="1" hidden="1">
      <c r="B182" s="43" t="s">
        <v>5271</v>
      </c>
      <c r="C182" s="45" t="s">
        <v>341</v>
      </c>
      <c r="D182" s="44">
        <v>0</v>
      </c>
      <c r="E182" s="53"/>
      <c r="F182" s="90"/>
      <c r="G182" s="44">
        <v>0</v>
      </c>
      <c r="H182" s="53"/>
      <c r="I182" s="90"/>
      <c r="J182" s="44">
        <v>0</v>
      </c>
      <c r="K182" s="42"/>
      <c r="L182" s="59"/>
      <c r="M182" s="44">
        <v>0</v>
      </c>
    </row>
    <row r="183" spans="2:13" customFormat="1" hidden="1">
      <c r="B183" s="43" t="s">
        <v>5272</v>
      </c>
      <c r="C183" s="45" t="s">
        <v>342</v>
      </c>
      <c r="D183" s="44">
        <v>0</v>
      </c>
      <c r="E183" s="53"/>
      <c r="F183" s="90"/>
      <c r="G183" s="44">
        <v>0</v>
      </c>
      <c r="H183" s="53"/>
      <c r="I183" s="90"/>
      <c r="J183" s="44">
        <v>0</v>
      </c>
      <c r="K183" s="42"/>
      <c r="L183" s="59"/>
      <c r="M183" s="44">
        <v>0</v>
      </c>
    </row>
    <row r="184" spans="2:13" customFormat="1" hidden="1">
      <c r="B184" s="43" t="s">
        <v>5273</v>
      </c>
      <c r="C184" s="45" t="s">
        <v>343</v>
      </c>
      <c r="D184" s="44">
        <v>0</v>
      </c>
      <c r="E184" s="53"/>
      <c r="F184" s="90"/>
      <c r="G184" s="44">
        <v>0</v>
      </c>
      <c r="H184" s="53"/>
      <c r="I184" s="90"/>
      <c r="J184" s="44">
        <v>0</v>
      </c>
      <c r="K184" s="42"/>
      <c r="L184" s="59"/>
      <c r="M184" s="44">
        <v>0</v>
      </c>
    </row>
    <row r="185" spans="2:13" customFormat="1" hidden="1">
      <c r="B185" s="43" t="s">
        <v>5274</v>
      </c>
      <c r="C185" s="45" t="s">
        <v>344</v>
      </c>
      <c r="D185" s="44">
        <v>0</v>
      </c>
      <c r="E185" s="53"/>
      <c r="F185" s="90"/>
      <c r="G185" s="44">
        <v>0</v>
      </c>
      <c r="H185" s="53"/>
      <c r="I185" s="90"/>
      <c r="J185" s="44">
        <v>0</v>
      </c>
      <c r="K185" s="42"/>
      <c r="L185" s="59"/>
      <c r="M185" s="44">
        <v>0</v>
      </c>
    </row>
    <row r="186" spans="2:13" customFormat="1" hidden="1">
      <c r="B186" s="43" t="s">
        <v>5275</v>
      </c>
      <c r="C186" s="45" t="s">
        <v>345</v>
      </c>
      <c r="D186" s="44">
        <v>0</v>
      </c>
      <c r="E186" s="53"/>
      <c r="F186" s="90"/>
      <c r="G186" s="44">
        <v>0</v>
      </c>
      <c r="H186" s="53"/>
      <c r="I186" s="90"/>
      <c r="J186" s="44">
        <v>0</v>
      </c>
      <c r="K186" s="42"/>
      <c r="L186" s="59"/>
      <c r="M186" s="44">
        <v>0</v>
      </c>
    </row>
    <row r="187" spans="2:13" customFormat="1" hidden="1">
      <c r="B187" s="43" t="s">
        <v>5276</v>
      </c>
      <c r="C187" s="45" t="s">
        <v>346</v>
      </c>
      <c r="D187" s="44">
        <v>0</v>
      </c>
      <c r="E187" s="53"/>
      <c r="F187" s="90"/>
      <c r="G187" s="44">
        <v>0</v>
      </c>
      <c r="H187" s="53"/>
      <c r="I187" s="90"/>
      <c r="J187" s="44">
        <v>0</v>
      </c>
      <c r="K187" s="42"/>
      <c r="L187" s="59"/>
      <c r="M187" s="44">
        <v>0</v>
      </c>
    </row>
    <row r="188" spans="2:13" customFormat="1" hidden="1">
      <c r="B188" s="43" t="s">
        <v>5277</v>
      </c>
      <c r="C188" s="45" t="s">
        <v>347</v>
      </c>
      <c r="D188" s="44">
        <v>0</v>
      </c>
      <c r="E188" s="53"/>
      <c r="F188" s="90"/>
      <c r="G188" s="44">
        <v>0</v>
      </c>
      <c r="H188" s="53"/>
      <c r="I188" s="90"/>
      <c r="J188" s="44">
        <v>0</v>
      </c>
      <c r="K188" s="42"/>
      <c r="L188" s="59"/>
      <c r="M188" s="44">
        <v>0</v>
      </c>
    </row>
    <row r="189" spans="2:13" customFormat="1" hidden="1">
      <c r="B189" s="43" t="s">
        <v>5278</v>
      </c>
      <c r="C189" s="45" t="s">
        <v>348</v>
      </c>
      <c r="D189" s="44">
        <v>0</v>
      </c>
      <c r="E189" s="53"/>
      <c r="F189" s="90"/>
      <c r="G189" s="44">
        <v>0</v>
      </c>
      <c r="H189" s="53"/>
      <c r="I189" s="90"/>
      <c r="J189" s="44">
        <v>0</v>
      </c>
      <c r="K189" s="42"/>
      <c r="L189" s="59"/>
      <c r="M189" s="44">
        <v>0</v>
      </c>
    </row>
    <row r="190" spans="2:13" customFormat="1" hidden="1">
      <c r="B190" s="43" t="s">
        <v>5279</v>
      </c>
      <c r="C190" s="45" t="s">
        <v>349</v>
      </c>
      <c r="D190" s="44">
        <v>0</v>
      </c>
      <c r="E190" s="53"/>
      <c r="F190" s="90"/>
      <c r="G190" s="44">
        <v>0</v>
      </c>
      <c r="H190" s="53"/>
      <c r="I190" s="90"/>
      <c r="J190" s="44">
        <v>0</v>
      </c>
      <c r="K190" s="42"/>
      <c r="L190" s="59"/>
      <c r="M190" s="44">
        <v>0</v>
      </c>
    </row>
    <row r="191" spans="2:13" customFormat="1" hidden="1">
      <c r="B191" s="43" t="s">
        <v>5280</v>
      </c>
      <c r="C191" s="45" t="s">
        <v>350</v>
      </c>
      <c r="D191" s="44">
        <v>0</v>
      </c>
      <c r="E191" s="53"/>
      <c r="F191" s="90"/>
      <c r="G191" s="44">
        <v>0</v>
      </c>
      <c r="H191" s="53"/>
      <c r="I191" s="90"/>
      <c r="J191" s="44">
        <v>0</v>
      </c>
      <c r="K191" s="42"/>
      <c r="L191" s="59"/>
      <c r="M191" s="44">
        <v>0</v>
      </c>
    </row>
    <row r="192" spans="2:13" customFormat="1" hidden="1">
      <c r="B192" s="43" t="s">
        <v>5281</v>
      </c>
      <c r="C192" s="45" t="s">
        <v>351</v>
      </c>
      <c r="D192" s="44">
        <v>0</v>
      </c>
      <c r="E192" s="53"/>
      <c r="F192" s="90"/>
      <c r="G192" s="44">
        <v>0</v>
      </c>
      <c r="H192" s="53"/>
      <c r="I192" s="90"/>
      <c r="J192" s="44">
        <v>0</v>
      </c>
      <c r="K192" s="42"/>
      <c r="L192" s="59"/>
      <c r="M192" s="44">
        <v>0</v>
      </c>
    </row>
    <row r="193" spans="1:22" customFormat="1" hidden="1">
      <c r="B193" s="43" t="s">
        <v>5282</v>
      </c>
      <c r="C193" s="45" t="s">
        <v>352</v>
      </c>
      <c r="D193" s="44">
        <v>0</v>
      </c>
      <c r="E193" s="53"/>
      <c r="F193" s="90"/>
      <c r="G193" s="44">
        <v>0</v>
      </c>
      <c r="H193" s="53"/>
      <c r="I193" s="90"/>
      <c r="J193" s="44">
        <v>0</v>
      </c>
      <c r="K193" s="42"/>
      <c r="L193" s="59"/>
      <c r="M193" s="44">
        <v>0</v>
      </c>
    </row>
    <row r="194" spans="1:22" customFormat="1" hidden="1">
      <c r="B194" s="43" t="s">
        <v>5283</v>
      </c>
      <c r="C194" s="45" t="s">
        <v>353</v>
      </c>
      <c r="D194" s="44">
        <v>0</v>
      </c>
      <c r="E194" s="53"/>
      <c r="F194" s="90"/>
      <c r="G194" s="44">
        <v>0</v>
      </c>
      <c r="H194" s="53"/>
      <c r="I194" s="90"/>
      <c r="J194" s="44">
        <v>0</v>
      </c>
      <c r="K194" s="42"/>
      <c r="L194" s="59"/>
      <c r="M194" s="44">
        <v>0</v>
      </c>
    </row>
    <row r="195" spans="1:22" customFormat="1" hidden="1">
      <c r="B195" s="39" t="s">
        <v>354</v>
      </c>
      <c r="C195" s="40" t="s">
        <v>355</v>
      </c>
      <c r="D195" s="46">
        <f>SUM(D196:D205)</f>
        <v>0</v>
      </c>
      <c r="E195" s="53"/>
      <c r="F195" s="91"/>
      <c r="G195" s="46">
        <f>SUM(G196:G205)</f>
        <v>0</v>
      </c>
      <c r="H195" s="53"/>
      <c r="I195" s="91"/>
      <c r="J195" s="46">
        <f>SUM(J196:J205)</f>
        <v>0</v>
      </c>
      <c r="K195" s="42"/>
      <c r="L195" s="59"/>
      <c r="M195" s="46">
        <f>SUM(M196:M205)</f>
        <v>0</v>
      </c>
    </row>
    <row r="196" spans="1:22" customFormat="1" hidden="1">
      <c r="B196" s="43" t="s">
        <v>356</v>
      </c>
      <c r="C196" s="45" t="s">
        <v>357</v>
      </c>
      <c r="D196" s="44">
        <v>0</v>
      </c>
      <c r="E196" s="53"/>
      <c r="F196" s="90"/>
      <c r="G196" s="44">
        <v>0</v>
      </c>
      <c r="H196" s="53"/>
      <c r="I196" s="90"/>
      <c r="J196" s="44">
        <v>0</v>
      </c>
      <c r="K196" s="42"/>
      <c r="L196" s="59"/>
      <c r="M196" s="44">
        <v>0</v>
      </c>
    </row>
    <row r="197" spans="1:22" customFormat="1" hidden="1">
      <c r="B197" s="43" t="s">
        <v>358</v>
      </c>
      <c r="C197" s="45" t="s">
        <v>359</v>
      </c>
      <c r="D197" s="44">
        <v>0</v>
      </c>
      <c r="E197" s="53"/>
      <c r="F197" s="90"/>
      <c r="G197" s="44">
        <v>0</v>
      </c>
      <c r="H197" s="53"/>
      <c r="I197" s="90"/>
      <c r="J197" s="44">
        <v>0</v>
      </c>
      <c r="K197" s="42"/>
      <c r="L197" s="59"/>
      <c r="M197" s="44">
        <v>0</v>
      </c>
    </row>
    <row r="198" spans="1:22" customFormat="1" hidden="1">
      <c r="B198" s="43" t="s">
        <v>360</v>
      </c>
      <c r="C198" s="45" t="s">
        <v>361</v>
      </c>
      <c r="D198" s="44">
        <v>0</v>
      </c>
      <c r="E198" s="53"/>
      <c r="F198" s="90"/>
      <c r="G198" s="44">
        <v>0</v>
      </c>
      <c r="H198" s="53"/>
      <c r="I198" s="90"/>
      <c r="J198" s="44">
        <v>0</v>
      </c>
      <c r="K198" s="42"/>
      <c r="L198" s="59"/>
      <c r="M198" s="44">
        <v>0</v>
      </c>
    </row>
    <row r="199" spans="1:22" customFormat="1" hidden="1">
      <c r="B199" s="43" t="s">
        <v>362</v>
      </c>
      <c r="C199" s="45" t="s">
        <v>363</v>
      </c>
      <c r="D199" s="44">
        <v>0</v>
      </c>
      <c r="E199" s="53"/>
      <c r="F199" s="90"/>
      <c r="G199" s="44">
        <v>0</v>
      </c>
      <c r="H199" s="53"/>
      <c r="I199" s="90"/>
      <c r="J199" s="44">
        <v>0</v>
      </c>
      <c r="K199" s="42"/>
      <c r="L199" s="59"/>
      <c r="M199" s="44">
        <v>0</v>
      </c>
    </row>
    <row r="200" spans="1:22" customFormat="1" hidden="1">
      <c r="B200" s="43" t="s">
        <v>364</v>
      </c>
      <c r="C200" s="45" t="s">
        <v>365</v>
      </c>
      <c r="D200" s="44">
        <v>0</v>
      </c>
      <c r="E200" s="53"/>
      <c r="F200" s="90"/>
      <c r="G200" s="44">
        <v>0</v>
      </c>
      <c r="H200" s="53"/>
      <c r="I200" s="90"/>
      <c r="J200" s="44">
        <v>0</v>
      </c>
      <c r="K200" s="42"/>
      <c r="L200" s="59"/>
      <c r="M200" s="44">
        <v>0</v>
      </c>
    </row>
    <row r="201" spans="1:22" customFormat="1" hidden="1">
      <c r="B201" s="43" t="s">
        <v>366</v>
      </c>
      <c r="C201" s="45" t="s">
        <v>367</v>
      </c>
      <c r="D201" s="44">
        <v>0</v>
      </c>
      <c r="E201" s="53"/>
      <c r="F201" s="90"/>
      <c r="G201" s="44">
        <v>0</v>
      </c>
      <c r="H201" s="53"/>
      <c r="I201" s="90"/>
      <c r="J201" s="44">
        <v>0</v>
      </c>
      <c r="K201" s="42"/>
      <c r="L201" s="59"/>
      <c r="M201" s="44">
        <v>0</v>
      </c>
    </row>
    <row r="202" spans="1:22" customFormat="1" hidden="1">
      <c r="B202" s="43" t="s">
        <v>368</v>
      </c>
      <c r="C202" s="45" t="s">
        <v>369</v>
      </c>
      <c r="D202" s="44">
        <v>0</v>
      </c>
      <c r="E202" s="53"/>
      <c r="F202" s="90"/>
      <c r="G202" s="44">
        <v>0</v>
      </c>
      <c r="H202" s="53"/>
      <c r="I202" s="90"/>
      <c r="J202" s="44">
        <v>0</v>
      </c>
      <c r="K202" s="42"/>
      <c r="L202" s="59"/>
      <c r="M202" s="44">
        <v>0</v>
      </c>
    </row>
    <row r="203" spans="1:22" customFormat="1" hidden="1">
      <c r="B203" s="43" t="s">
        <v>370</v>
      </c>
      <c r="C203" s="45" t="s">
        <v>371</v>
      </c>
      <c r="D203" s="44">
        <v>0</v>
      </c>
      <c r="E203" s="53"/>
      <c r="F203" s="90"/>
      <c r="G203" s="44">
        <v>0</v>
      </c>
      <c r="H203" s="53"/>
      <c r="I203" s="90"/>
      <c r="J203" s="44">
        <v>0</v>
      </c>
      <c r="K203" s="42"/>
      <c r="L203" s="59"/>
      <c r="M203" s="44">
        <v>0</v>
      </c>
    </row>
    <row r="204" spans="1:22" customFormat="1" hidden="1">
      <c r="B204" s="43" t="s">
        <v>372</v>
      </c>
      <c r="C204" s="45" t="s">
        <v>373</v>
      </c>
      <c r="D204" s="44">
        <v>0</v>
      </c>
      <c r="E204" s="53"/>
      <c r="F204" s="90"/>
      <c r="G204" s="44">
        <v>0</v>
      </c>
      <c r="H204" s="53"/>
      <c r="I204" s="90"/>
      <c r="J204" s="44">
        <v>0</v>
      </c>
      <c r="K204" s="42"/>
      <c r="L204" s="59"/>
      <c r="M204" s="44">
        <v>0</v>
      </c>
    </row>
    <row r="205" spans="1:22" customFormat="1" hidden="1">
      <c r="B205" s="43" t="s">
        <v>374</v>
      </c>
      <c r="C205" s="45" t="s">
        <v>375</v>
      </c>
      <c r="D205" s="44">
        <v>0</v>
      </c>
      <c r="E205" s="53"/>
      <c r="F205" s="90"/>
      <c r="G205" s="44">
        <v>0</v>
      </c>
      <c r="H205" s="53"/>
      <c r="I205" s="90"/>
      <c r="J205" s="44">
        <v>0</v>
      </c>
      <c r="K205" s="42"/>
      <c r="L205" s="59"/>
      <c r="M205" s="44">
        <v>0</v>
      </c>
    </row>
    <row r="206" spans="1:22">
      <c r="A206" s="21" t="s">
        <v>5618</v>
      </c>
      <c r="B206" s="99" t="s">
        <v>5624</v>
      </c>
      <c r="C206" s="71" t="s">
        <v>376</v>
      </c>
      <c r="D206" s="125">
        <f>SUM(D207:D214)</f>
        <v>28000</v>
      </c>
      <c r="E206" s="108"/>
      <c r="F206" s="126"/>
      <c r="G206" s="125">
        <f>SUM(G207:G214)</f>
        <v>15000</v>
      </c>
      <c r="H206" s="108"/>
      <c r="I206" s="126"/>
      <c r="J206" s="125">
        <f>SUM(J207:J214)</f>
        <v>15000</v>
      </c>
      <c r="L206" s="65"/>
      <c r="M206" s="178">
        <f>SUM(M207:M214)</f>
        <v>26420</v>
      </c>
      <c r="P206" s="212">
        <f>SUM(P208+P212)</f>
        <v>22420</v>
      </c>
      <c r="S206" s="212">
        <f>SUM(S208+S212)</f>
        <v>22420</v>
      </c>
      <c r="V206" s="59">
        <f>V208+V212+V211</f>
        <v>15000</v>
      </c>
    </row>
    <row r="207" spans="1:22" customFormat="1" hidden="1">
      <c r="B207" s="43" t="s">
        <v>377</v>
      </c>
      <c r="C207" s="45" t="s">
        <v>378</v>
      </c>
      <c r="D207" s="44">
        <v>0</v>
      </c>
      <c r="E207" s="53"/>
      <c r="F207" s="90"/>
      <c r="G207" s="44">
        <v>0</v>
      </c>
      <c r="H207" s="53"/>
      <c r="I207" s="90"/>
      <c r="J207" s="44">
        <v>0</v>
      </c>
      <c r="K207" s="42"/>
      <c r="L207" s="59"/>
      <c r="M207" s="44">
        <v>0</v>
      </c>
    </row>
    <row r="208" spans="1:22" ht="25.5" hidden="1">
      <c r="A208" s="21" t="s">
        <v>5618</v>
      </c>
      <c r="B208" s="30" t="s">
        <v>5625</v>
      </c>
      <c r="C208" s="36" t="s">
        <v>379</v>
      </c>
      <c r="D208" s="128">
        <v>10000</v>
      </c>
      <c r="E208" s="108">
        <f>IF(D208&lt;G208,G208-D208,0)</f>
        <v>0</v>
      </c>
      <c r="F208" s="108">
        <f>IF(D208&gt;G208,D208-G208,0)</f>
        <v>5000</v>
      </c>
      <c r="G208" s="128">
        <v>5000</v>
      </c>
      <c r="H208" s="108"/>
      <c r="I208" s="108"/>
      <c r="J208" s="128">
        <f>+G208+H208-I208</f>
        <v>5000</v>
      </c>
      <c r="L208" s="65"/>
      <c r="M208" s="128">
        <v>6420</v>
      </c>
      <c r="P208" s="128">
        <f>M208+N208-O208</f>
        <v>6420</v>
      </c>
      <c r="S208" s="128">
        <f>P208+Q208-R208</f>
        <v>6420</v>
      </c>
      <c r="U208" s="21">
        <v>4912</v>
      </c>
      <c r="V208" s="59">
        <v>0</v>
      </c>
    </row>
    <row r="209" spans="1:22" customFormat="1" hidden="1">
      <c r="B209" s="43" t="s">
        <v>380</v>
      </c>
      <c r="C209" s="45" t="s">
        <v>381</v>
      </c>
      <c r="D209" s="44">
        <v>0</v>
      </c>
      <c r="E209" s="53"/>
      <c r="F209" s="90"/>
      <c r="G209" s="44">
        <v>0</v>
      </c>
      <c r="H209" s="53"/>
      <c r="I209" s="90"/>
      <c r="J209" s="44">
        <v>0</v>
      </c>
      <c r="K209" s="42"/>
      <c r="L209" s="59"/>
      <c r="M209" s="44">
        <v>0</v>
      </c>
      <c r="P209" s="128">
        <v>20000</v>
      </c>
      <c r="S209" s="128">
        <v>20000</v>
      </c>
    </row>
    <row r="210" spans="1:22" customFormat="1" hidden="1">
      <c r="B210" s="43" t="s">
        <v>382</v>
      </c>
      <c r="C210" s="45" t="s">
        <v>383</v>
      </c>
      <c r="D210" s="44">
        <v>0</v>
      </c>
      <c r="E210" s="53"/>
      <c r="F210" s="90"/>
      <c r="G210" s="44">
        <v>0</v>
      </c>
      <c r="H210" s="53"/>
      <c r="I210" s="90"/>
      <c r="J210" s="44">
        <v>0</v>
      </c>
      <c r="K210" s="42"/>
      <c r="L210" s="59"/>
      <c r="M210" s="44">
        <v>0</v>
      </c>
      <c r="P210" s="125">
        <v>0</v>
      </c>
      <c r="S210" s="125">
        <v>0</v>
      </c>
    </row>
    <row r="211" spans="1:22" customFormat="1">
      <c r="B211" s="30" t="s">
        <v>6078</v>
      </c>
      <c r="C211" s="45" t="s">
        <v>6079</v>
      </c>
      <c r="D211" s="44"/>
      <c r="E211" s="53"/>
      <c r="F211" s="90"/>
      <c r="G211" s="44"/>
      <c r="H211" s="53"/>
      <c r="I211" s="90"/>
      <c r="J211" s="44"/>
      <c r="K211" s="42"/>
      <c r="L211" s="59"/>
      <c r="M211" s="44"/>
      <c r="P211" s="125"/>
      <c r="S211" s="125"/>
      <c r="T211" s="21">
        <v>14912</v>
      </c>
      <c r="U211" s="21"/>
      <c r="V211" s="59">
        <v>10000</v>
      </c>
    </row>
    <row r="212" spans="1:22">
      <c r="A212" s="21" t="s">
        <v>5618</v>
      </c>
      <c r="B212" s="30" t="s">
        <v>5626</v>
      </c>
      <c r="C212" s="36" t="s">
        <v>384</v>
      </c>
      <c r="D212" s="128">
        <v>18000</v>
      </c>
      <c r="E212" s="108">
        <f>IF(D212&lt;G212,G212-D212,0)</f>
        <v>0</v>
      </c>
      <c r="F212" s="108">
        <f>IF(D212&gt;G212,D212-G212,0)</f>
        <v>8000</v>
      </c>
      <c r="G212" s="128">
        <v>10000</v>
      </c>
      <c r="H212" s="108"/>
      <c r="I212" s="108"/>
      <c r="J212" s="128">
        <f>+G212+H212-I212</f>
        <v>10000</v>
      </c>
      <c r="L212" s="65"/>
      <c r="M212" s="128">
        <v>20000</v>
      </c>
      <c r="O212" s="21">
        <v>4000</v>
      </c>
      <c r="P212" s="128">
        <f>M212+N212-O212</f>
        <v>16000</v>
      </c>
      <c r="S212" s="128">
        <f>P212+Q212-R212</f>
        <v>16000</v>
      </c>
      <c r="V212" s="59">
        <v>5000</v>
      </c>
    </row>
    <row r="213" spans="1:22" customFormat="1" ht="15.75" hidden="1">
      <c r="B213" s="43" t="s">
        <v>385</v>
      </c>
      <c r="C213" s="45" t="s">
        <v>386</v>
      </c>
      <c r="D213" s="44">
        <v>0</v>
      </c>
      <c r="E213" s="53"/>
      <c r="F213" s="90"/>
      <c r="G213" s="44">
        <v>0</v>
      </c>
      <c r="H213" s="53"/>
      <c r="I213" s="90"/>
      <c r="J213" s="44">
        <v>0</v>
      </c>
      <c r="K213" s="42"/>
      <c r="L213" s="59"/>
      <c r="M213" s="44">
        <v>0</v>
      </c>
      <c r="P213" s="186">
        <v>2930930</v>
      </c>
      <c r="S213" s="186">
        <v>2930930</v>
      </c>
    </row>
    <row r="214" spans="1:22" customFormat="1" hidden="1">
      <c r="B214" s="43" t="s">
        <v>387</v>
      </c>
      <c r="C214" s="45" t="s">
        <v>388</v>
      </c>
      <c r="D214" s="44">
        <v>0</v>
      </c>
      <c r="E214" s="53"/>
      <c r="F214" s="90"/>
      <c r="G214" s="44">
        <v>0</v>
      </c>
      <c r="H214" s="53"/>
      <c r="I214" s="90"/>
      <c r="J214" s="44">
        <v>0</v>
      </c>
      <c r="K214" s="42"/>
      <c r="L214" s="59"/>
      <c r="M214" s="44">
        <v>0</v>
      </c>
      <c r="P214" s="123">
        <v>1421429</v>
      </c>
      <c r="S214" s="123">
        <v>1421429</v>
      </c>
    </row>
    <row r="215" spans="1:22" customFormat="1" hidden="1">
      <c r="B215" s="39" t="s">
        <v>389</v>
      </c>
      <c r="C215" s="40" t="s">
        <v>390</v>
      </c>
      <c r="D215" s="46">
        <f>SUM(D216:D227)</f>
        <v>0</v>
      </c>
      <c r="E215" s="53"/>
      <c r="F215" s="91"/>
      <c r="G215" s="46">
        <f>SUM(G216:G227)</f>
        <v>0</v>
      </c>
      <c r="H215" s="53"/>
      <c r="I215" s="91"/>
      <c r="J215" s="46">
        <f>SUM(J216:J227)</f>
        <v>0</v>
      </c>
      <c r="K215" s="42"/>
      <c r="L215" s="59"/>
      <c r="M215" s="46">
        <f>SUM(M216:M227)</f>
        <v>0</v>
      </c>
      <c r="P215" s="179">
        <v>772572</v>
      </c>
      <c r="S215" s="179">
        <v>772572</v>
      </c>
    </row>
    <row r="216" spans="1:22" customFormat="1" hidden="1">
      <c r="B216" s="43" t="s">
        <v>391</v>
      </c>
      <c r="C216" s="45" t="s">
        <v>392</v>
      </c>
      <c r="D216" s="44">
        <v>0</v>
      </c>
      <c r="E216" s="53"/>
      <c r="F216" s="90"/>
      <c r="G216" s="44">
        <v>0</v>
      </c>
      <c r="H216" s="53"/>
      <c r="I216" s="90"/>
      <c r="J216" s="44">
        <v>0</v>
      </c>
      <c r="K216" s="42"/>
      <c r="L216" s="59"/>
      <c r="M216" s="44">
        <v>0</v>
      </c>
      <c r="P216" s="184">
        <v>417384</v>
      </c>
      <c r="S216" s="184">
        <v>417384</v>
      </c>
    </row>
    <row r="217" spans="1:22" customFormat="1" hidden="1">
      <c r="B217" s="43" t="s">
        <v>393</v>
      </c>
      <c r="C217" s="45" t="s">
        <v>394</v>
      </c>
      <c r="D217" s="44">
        <v>0</v>
      </c>
      <c r="E217" s="53"/>
      <c r="F217" s="90"/>
      <c r="G217" s="44">
        <v>0</v>
      </c>
      <c r="H217" s="53"/>
      <c r="I217" s="90"/>
      <c r="J217" s="44">
        <v>0</v>
      </c>
      <c r="K217" s="42"/>
      <c r="L217" s="59"/>
      <c r="M217" s="44">
        <v>0</v>
      </c>
      <c r="P217" s="128">
        <v>355188</v>
      </c>
      <c r="S217" s="128">
        <v>355188</v>
      </c>
    </row>
    <row r="218" spans="1:22" customFormat="1" hidden="1">
      <c r="B218" s="43" t="s">
        <v>395</v>
      </c>
      <c r="C218" s="45" t="s">
        <v>396</v>
      </c>
      <c r="D218" s="44">
        <v>0</v>
      </c>
      <c r="E218" s="53"/>
      <c r="F218" s="90"/>
      <c r="G218" s="44">
        <v>0</v>
      </c>
      <c r="H218" s="53"/>
      <c r="I218" s="90"/>
      <c r="J218" s="44">
        <v>0</v>
      </c>
      <c r="K218" s="42"/>
      <c r="L218" s="59"/>
      <c r="M218" s="44">
        <v>0</v>
      </c>
      <c r="P218" s="178">
        <v>216000</v>
      </c>
      <c r="S218" s="178">
        <v>216000</v>
      </c>
    </row>
    <row r="219" spans="1:22" customFormat="1" hidden="1">
      <c r="B219" s="43" t="s">
        <v>397</v>
      </c>
      <c r="C219" s="45" t="s">
        <v>398</v>
      </c>
      <c r="D219" s="44">
        <v>0</v>
      </c>
      <c r="E219" s="53"/>
      <c r="F219" s="90"/>
      <c r="G219" s="44">
        <v>0</v>
      </c>
      <c r="H219" s="53"/>
      <c r="I219" s="90"/>
      <c r="J219" s="44">
        <v>0</v>
      </c>
      <c r="K219" s="42"/>
      <c r="L219" s="59"/>
      <c r="M219" s="44">
        <v>0</v>
      </c>
      <c r="P219" s="128">
        <v>216000</v>
      </c>
      <c r="S219" s="128">
        <v>216000</v>
      </c>
    </row>
    <row r="220" spans="1:22" customFormat="1" hidden="1">
      <c r="B220" s="43" t="s">
        <v>399</v>
      </c>
      <c r="C220" s="45" t="s">
        <v>400</v>
      </c>
      <c r="D220" s="44">
        <v>0</v>
      </c>
      <c r="E220" s="53"/>
      <c r="F220" s="90"/>
      <c r="G220" s="44">
        <v>0</v>
      </c>
      <c r="H220" s="53"/>
      <c r="I220" s="90"/>
      <c r="J220" s="44">
        <v>0</v>
      </c>
      <c r="K220" s="42"/>
      <c r="L220" s="59"/>
      <c r="M220" s="44">
        <v>0</v>
      </c>
      <c r="P220" s="178">
        <v>172857</v>
      </c>
      <c r="S220" s="178">
        <v>172857</v>
      </c>
    </row>
    <row r="221" spans="1:22" customFormat="1" hidden="1">
      <c r="B221" s="43" t="s">
        <v>401</v>
      </c>
      <c r="C221" s="45" t="s">
        <v>402</v>
      </c>
      <c r="D221" s="44">
        <v>0</v>
      </c>
      <c r="E221" s="53"/>
      <c r="F221" s="90"/>
      <c r="G221" s="44">
        <v>0</v>
      </c>
      <c r="H221" s="53"/>
      <c r="I221" s="90"/>
      <c r="J221" s="44">
        <v>0</v>
      </c>
      <c r="K221" s="42"/>
      <c r="L221" s="59"/>
      <c r="M221" s="44">
        <v>0</v>
      </c>
      <c r="P221" s="128">
        <v>50000</v>
      </c>
      <c r="S221" s="128">
        <v>50000</v>
      </c>
    </row>
    <row r="222" spans="1:22" customFormat="1" hidden="1">
      <c r="B222" s="43" t="s">
        <v>403</v>
      </c>
      <c r="C222" s="45" t="s">
        <v>404</v>
      </c>
      <c r="D222" s="44">
        <v>0</v>
      </c>
      <c r="E222" s="53"/>
      <c r="F222" s="90"/>
      <c r="G222" s="44">
        <v>0</v>
      </c>
      <c r="H222" s="53"/>
      <c r="I222" s="90"/>
      <c r="J222" s="44">
        <v>0</v>
      </c>
      <c r="K222" s="42"/>
      <c r="L222" s="59"/>
      <c r="M222" s="44">
        <v>0</v>
      </c>
      <c r="P222" s="128">
        <v>16476</v>
      </c>
      <c r="S222" s="128">
        <v>16476</v>
      </c>
    </row>
    <row r="223" spans="1:22" customFormat="1" hidden="1">
      <c r="B223" s="43" t="s">
        <v>405</v>
      </c>
      <c r="C223" s="45" t="s">
        <v>406</v>
      </c>
      <c r="D223" s="44">
        <v>0</v>
      </c>
      <c r="E223" s="53"/>
      <c r="F223" s="90"/>
      <c r="G223" s="44">
        <v>0</v>
      </c>
      <c r="H223" s="53"/>
      <c r="I223" s="90"/>
      <c r="J223" s="44">
        <v>0</v>
      </c>
      <c r="K223" s="42"/>
      <c r="L223" s="59"/>
      <c r="M223" s="44">
        <v>0</v>
      </c>
      <c r="P223" s="128">
        <v>82381</v>
      </c>
      <c r="S223" s="128">
        <v>82381</v>
      </c>
    </row>
    <row r="224" spans="1:22" customFormat="1" hidden="1">
      <c r="B224" s="43" t="s">
        <v>407</v>
      </c>
      <c r="C224" s="45" t="s">
        <v>408</v>
      </c>
      <c r="D224" s="44">
        <v>0</v>
      </c>
      <c r="E224" s="53"/>
      <c r="F224" s="90"/>
      <c r="G224" s="44">
        <v>0</v>
      </c>
      <c r="H224" s="53"/>
      <c r="I224" s="90"/>
      <c r="J224" s="44">
        <v>0</v>
      </c>
      <c r="K224" s="42"/>
      <c r="L224" s="59"/>
      <c r="M224" s="44">
        <v>0</v>
      </c>
      <c r="P224" s="128">
        <v>24000</v>
      </c>
      <c r="S224" s="128">
        <v>24000</v>
      </c>
    </row>
    <row r="225" spans="1:19" customFormat="1" hidden="1">
      <c r="B225" s="43" t="s">
        <v>409</v>
      </c>
      <c r="C225" s="45" t="s">
        <v>410</v>
      </c>
      <c r="D225" s="44">
        <v>0</v>
      </c>
      <c r="E225" s="53"/>
      <c r="F225" s="90"/>
      <c r="G225" s="44">
        <v>0</v>
      </c>
      <c r="H225" s="53"/>
      <c r="I225" s="90"/>
      <c r="J225" s="44">
        <v>0</v>
      </c>
      <c r="K225" s="42"/>
      <c r="L225" s="59"/>
      <c r="M225" s="44">
        <v>0</v>
      </c>
      <c r="P225" s="178">
        <v>150000</v>
      </c>
      <c r="S225" s="178">
        <v>150000</v>
      </c>
    </row>
    <row r="226" spans="1:19" customFormat="1" hidden="1">
      <c r="B226" s="43" t="s">
        <v>411</v>
      </c>
      <c r="C226" s="45" t="s">
        <v>412</v>
      </c>
      <c r="D226" s="44">
        <v>0</v>
      </c>
      <c r="E226" s="53"/>
      <c r="F226" s="90"/>
      <c r="G226" s="44">
        <v>0</v>
      </c>
      <c r="H226" s="53"/>
      <c r="I226" s="90"/>
      <c r="J226" s="44">
        <v>0</v>
      </c>
      <c r="K226" s="42"/>
      <c r="L226" s="59"/>
      <c r="M226" s="44">
        <v>0</v>
      </c>
      <c r="P226" s="128">
        <v>150000</v>
      </c>
      <c r="S226" s="128">
        <v>150000</v>
      </c>
    </row>
    <row r="227" spans="1:19" customFormat="1" hidden="1">
      <c r="B227" s="43" t="s">
        <v>413</v>
      </c>
      <c r="C227" s="45" t="s">
        <v>414</v>
      </c>
      <c r="D227" s="44">
        <v>0</v>
      </c>
      <c r="E227" s="53"/>
      <c r="F227" s="90"/>
      <c r="G227" s="44">
        <v>0</v>
      </c>
      <c r="H227" s="53"/>
      <c r="I227" s="90"/>
      <c r="J227" s="44">
        <v>0</v>
      </c>
      <c r="K227" s="42"/>
      <c r="L227" s="59"/>
      <c r="M227" s="44">
        <v>0</v>
      </c>
      <c r="P227" s="178">
        <v>50000</v>
      </c>
      <c r="S227" s="178">
        <v>50000</v>
      </c>
    </row>
    <row r="228" spans="1:19">
      <c r="A228" s="21" t="s">
        <v>5618</v>
      </c>
      <c r="B228" s="99" t="s">
        <v>5627</v>
      </c>
      <c r="C228" s="71" t="s">
        <v>415</v>
      </c>
      <c r="D228" s="125">
        <f>SUM(D229:D233)</f>
        <v>10000</v>
      </c>
      <c r="E228" s="108"/>
      <c r="F228" s="126"/>
      <c r="G228" s="125">
        <f>SUM(G229:G233)</f>
        <v>5000</v>
      </c>
      <c r="H228" s="108"/>
      <c r="I228" s="126"/>
      <c r="J228" s="125">
        <f>SUM(J229:J233)</f>
        <v>5000</v>
      </c>
      <c r="L228" s="65"/>
      <c r="M228" s="125">
        <f>SUM(M229:M233)</f>
        <v>0</v>
      </c>
      <c r="P228" s="128"/>
      <c r="S228" s="128"/>
    </row>
    <row r="229" spans="1:19" hidden="1">
      <c r="A229" s="21" t="s">
        <v>5618</v>
      </c>
      <c r="B229" s="166" t="s">
        <v>5628</v>
      </c>
      <c r="C229" s="168" t="s">
        <v>416</v>
      </c>
      <c r="D229" s="128">
        <v>10000</v>
      </c>
      <c r="E229" s="108">
        <f>IF(D229&lt;G229,G229-D229,0)</f>
        <v>0</v>
      </c>
      <c r="F229" s="108">
        <f>IF(D229&gt;G229,D229-G229,0)</f>
        <v>5000</v>
      </c>
      <c r="G229" s="128">
        <v>5000</v>
      </c>
      <c r="H229" s="108"/>
      <c r="I229" s="108"/>
      <c r="J229" s="128">
        <f>+G229+H229-I229</f>
        <v>5000</v>
      </c>
      <c r="L229" s="65"/>
      <c r="M229" s="169">
        <v>0</v>
      </c>
      <c r="P229" s="178">
        <v>60000</v>
      </c>
      <c r="S229" s="178">
        <v>60000</v>
      </c>
    </row>
    <row r="230" spans="1:19" customFormat="1" hidden="1">
      <c r="B230" s="43" t="s">
        <v>417</v>
      </c>
      <c r="C230" s="45" t="s">
        <v>418</v>
      </c>
      <c r="D230" s="44">
        <v>0</v>
      </c>
      <c r="E230" s="53"/>
      <c r="F230" s="90"/>
      <c r="G230" s="44">
        <v>0</v>
      </c>
      <c r="H230" s="53"/>
      <c r="I230" s="90"/>
      <c r="J230" s="44">
        <v>0</v>
      </c>
      <c r="K230" s="42"/>
      <c r="L230" s="59"/>
      <c r="M230" s="44">
        <v>0</v>
      </c>
      <c r="P230" s="128">
        <v>60000</v>
      </c>
      <c r="S230" s="128">
        <v>60000</v>
      </c>
    </row>
    <row r="231" spans="1:19" customFormat="1" hidden="1">
      <c r="B231" s="43" t="s">
        <v>419</v>
      </c>
      <c r="C231" s="45" t="s">
        <v>420</v>
      </c>
      <c r="D231" s="44">
        <v>0</v>
      </c>
      <c r="E231" s="53"/>
      <c r="F231" s="90"/>
      <c r="G231" s="44">
        <v>0</v>
      </c>
      <c r="H231" s="53"/>
      <c r="I231" s="90"/>
      <c r="J231" s="44">
        <v>0</v>
      </c>
      <c r="K231" s="42"/>
      <c r="L231" s="59"/>
      <c r="M231" s="44">
        <v>0</v>
      </c>
      <c r="P231" s="44"/>
      <c r="S231" s="44"/>
    </row>
    <row r="232" spans="1:19" customFormat="1" ht="15.75" hidden="1">
      <c r="B232" s="43" t="s">
        <v>421</v>
      </c>
      <c r="C232" s="45" t="s">
        <v>422</v>
      </c>
      <c r="D232" s="44">
        <v>0</v>
      </c>
      <c r="E232" s="53"/>
      <c r="F232" s="90"/>
      <c r="G232" s="44">
        <v>0</v>
      </c>
      <c r="H232" s="53"/>
      <c r="I232" s="90"/>
      <c r="J232" s="44">
        <v>0</v>
      </c>
      <c r="K232" s="42"/>
      <c r="L232" s="59"/>
      <c r="M232" s="44">
        <v>0</v>
      </c>
      <c r="P232" s="186">
        <v>545000</v>
      </c>
      <c r="S232" s="186">
        <v>545000</v>
      </c>
    </row>
    <row r="233" spans="1:19" customFormat="1" hidden="1">
      <c r="B233" s="43" t="s">
        <v>423</v>
      </c>
      <c r="C233" s="45" t="s">
        <v>424</v>
      </c>
      <c r="D233" s="44">
        <v>0</v>
      </c>
      <c r="E233" s="53"/>
      <c r="F233" s="90"/>
      <c r="G233" s="44">
        <v>0</v>
      </c>
      <c r="H233" s="53"/>
      <c r="I233" s="90"/>
      <c r="J233" s="44">
        <v>0</v>
      </c>
      <c r="K233" s="42"/>
      <c r="L233" s="59"/>
      <c r="M233" s="44">
        <v>0</v>
      </c>
      <c r="P233" s="179">
        <v>100000</v>
      </c>
      <c r="S233" s="179">
        <v>100000</v>
      </c>
    </row>
    <row r="234" spans="1:19" customFormat="1" hidden="1">
      <c r="B234" s="39" t="s">
        <v>5453</v>
      </c>
      <c r="C234" s="40" t="s">
        <v>425</v>
      </c>
      <c r="D234" s="46">
        <f>SUM(D235:D239)</f>
        <v>0</v>
      </c>
      <c r="E234" s="53"/>
      <c r="F234" s="91"/>
      <c r="G234" s="46">
        <f>SUM(G235:G239)</f>
        <v>0</v>
      </c>
      <c r="H234" s="53"/>
      <c r="I234" s="91"/>
      <c r="J234" s="46">
        <f>SUM(J235:J239)</f>
        <v>0</v>
      </c>
      <c r="K234" s="42"/>
      <c r="L234" s="59"/>
      <c r="M234" s="46">
        <f>SUM(M235:M239)</f>
        <v>0</v>
      </c>
      <c r="P234" s="128">
        <v>40000</v>
      </c>
      <c r="S234" s="128">
        <v>40000</v>
      </c>
    </row>
    <row r="235" spans="1:19" customFormat="1" hidden="1">
      <c r="B235" s="43" t="s">
        <v>5454</v>
      </c>
      <c r="C235" s="45" t="s">
        <v>426</v>
      </c>
      <c r="D235" s="44">
        <v>0</v>
      </c>
      <c r="E235" s="53"/>
      <c r="F235" s="90"/>
      <c r="G235" s="44">
        <v>0</v>
      </c>
      <c r="H235" s="53"/>
      <c r="I235" s="90"/>
      <c r="J235" s="44">
        <v>0</v>
      </c>
      <c r="K235" s="42"/>
      <c r="L235" s="59"/>
      <c r="M235" s="44">
        <v>0</v>
      </c>
      <c r="P235" s="128">
        <v>40000</v>
      </c>
      <c r="S235" s="128">
        <v>40000</v>
      </c>
    </row>
    <row r="236" spans="1:19" customFormat="1" hidden="1">
      <c r="B236" s="43" t="s">
        <v>5457</v>
      </c>
      <c r="C236" s="45" t="s">
        <v>427</v>
      </c>
      <c r="D236" s="44">
        <v>0</v>
      </c>
      <c r="E236" s="53"/>
      <c r="F236" s="90"/>
      <c r="G236" s="44">
        <v>0</v>
      </c>
      <c r="H236" s="53"/>
      <c r="I236" s="90"/>
      <c r="J236" s="44">
        <v>0</v>
      </c>
      <c r="K236" s="42"/>
      <c r="L236" s="59"/>
      <c r="M236" s="44">
        <v>0</v>
      </c>
      <c r="P236" s="128">
        <v>20000</v>
      </c>
      <c r="S236" s="128">
        <v>20000</v>
      </c>
    </row>
    <row r="237" spans="1:19" customFormat="1" hidden="1">
      <c r="B237" s="43" t="s">
        <v>5458</v>
      </c>
      <c r="C237" s="45" t="s">
        <v>428</v>
      </c>
      <c r="D237" s="44">
        <v>0</v>
      </c>
      <c r="E237" s="53"/>
      <c r="F237" s="90"/>
      <c r="G237" s="44">
        <v>0</v>
      </c>
      <c r="H237" s="53"/>
      <c r="I237" s="90"/>
      <c r="J237" s="44">
        <v>0</v>
      </c>
      <c r="K237" s="42"/>
      <c r="L237" s="59"/>
      <c r="M237" s="44">
        <v>0</v>
      </c>
      <c r="P237" s="46">
        <v>95000</v>
      </c>
      <c r="S237" s="46">
        <v>95000</v>
      </c>
    </row>
    <row r="238" spans="1:19" customFormat="1" hidden="1">
      <c r="B238" s="43" t="s">
        <v>5455</v>
      </c>
      <c r="C238" s="45" t="s">
        <v>429</v>
      </c>
      <c r="D238" s="44">
        <v>0</v>
      </c>
      <c r="E238" s="53"/>
      <c r="F238" s="90"/>
      <c r="G238" s="44">
        <v>0</v>
      </c>
      <c r="H238" s="53"/>
      <c r="I238" s="90"/>
      <c r="J238" s="44">
        <v>0</v>
      </c>
      <c r="K238" s="42"/>
      <c r="L238" s="59"/>
      <c r="M238" s="44">
        <v>0</v>
      </c>
      <c r="P238" s="44">
        <v>95000</v>
      </c>
      <c r="S238" s="44">
        <v>95000</v>
      </c>
    </row>
    <row r="239" spans="1:19" customFormat="1" hidden="1">
      <c r="B239" s="43" t="s">
        <v>5456</v>
      </c>
      <c r="C239" s="45" t="s">
        <v>430</v>
      </c>
      <c r="D239" s="44">
        <v>0</v>
      </c>
      <c r="E239" s="53"/>
      <c r="F239" s="90"/>
      <c r="G239" s="44">
        <v>0</v>
      </c>
      <c r="H239" s="53"/>
      <c r="I239" s="90"/>
      <c r="J239" s="44">
        <v>0</v>
      </c>
      <c r="K239" s="42"/>
      <c r="L239" s="59"/>
      <c r="M239" s="44">
        <v>0</v>
      </c>
      <c r="P239" s="46">
        <v>20000</v>
      </c>
      <c r="S239" s="46">
        <v>20000</v>
      </c>
    </row>
    <row r="240" spans="1:19" s="17" customFormat="1" hidden="1">
      <c r="B240" s="47" t="s">
        <v>431</v>
      </c>
      <c r="C240" s="48" t="s">
        <v>432</v>
      </c>
      <c r="D240" s="49">
        <f>D241+D250+D253+D261+D270+D273</f>
        <v>0</v>
      </c>
      <c r="E240" s="53"/>
      <c r="F240" s="92"/>
      <c r="G240" s="49">
        <f>G241+G250+G253+G261+G270+G273</f>
        <v>0</v>
      </c>
      <c r="H240" s="53"/>
      <c r="I240" s="92"/>
      <c r="J240" s="49">
        <f>J241+J250+J253+J261+J270+J273</f>
        <v>0</v>
      </c>
      <c r="L240" s="59"/>
      <c r="M240" s="49">
        <f>M241+M250+M253+M261+M270+M273</f>
        <v>0</v>
      </c>
      <c r="P240" s="44">
        <v>20000</v>
      </c>
      <c r="S240" s="44">
        <v>20000</v>
      </c>
    </row>
    <row r="241" spans="2:19" customFormat="1" hidden="1">
      <c r="B241" s="39" t="s">
        <v>433</v>
      </c>
      <c r="C241" s="40" t="s">
        <v>434</v>
      </c>
      <c r="D241" s="46">
        <f>SUM(D242:D249)</f>
        <v>0</v>
      </c>
      <c r="E241" s="53"/>
      <c r="F241" s="91"/>
      <c r="G241" s="46">
        <f>SUM(G242:G249)</f>
        <v>0</v>
      </c>
      <c r="H241" s="53"/>
      <c r="I241" s="91"/>
      <c r="J241" s="46">
        <f>SUM(J242:J249)</f>
        <v>0</v>
      </c>
      <c r="K241" s="42"/>
      <c r="L241" s="59"/>
      <c r="M241" s="46">
        <f>SUM(M242:M249)</f>
        <v>0</v>
      </c>
      <c r="P241" s="178">
        <v>250000</v>
      </c>
      <c r="S241" s="178">
        <v>250000</v>
      </c>
    </row>
    <row r="242" spans="2:19" customFormat="1" hidden="1">
      <c r="B242" s="43" t="s">
        <v>435</v>
      </c>
      <c r="C242" s="45" t="s">
        <v>436</v>
      </c>
      <c r="D242" s="44">
        <v>0</v>
      </c>
      <c r="E242" s="53"/>
      <c r="F242" s="90"/>
      <c r="G242" s="44">
        <v>0</v>
      </c>
      <c r="H242" s="53"/>
      <c r="I242" s="90"/>
      <c r="J242" s="44">
        <v>0</v>
      </c>
      <c r="K242" s="42"/>
      <c r="L242" s="59"/>
      <c r="M242" s="44">
        <v>0</v>
      </c>
      <c r="P242" s="128">
        <v>250000</v>
      </c>
      <c r="S242" s="128">
        <v>250000</v>
      </c>
    </row>
    <row r="243" spans="2:19" customFormat="1" hidden="1">
      <c r="B243" s="43" t="s">
        <v>437</v>
      </c>
      <c r="C243" s="45" t="s">
        <v>438</v>
      </c>
      <c r="D243" s="44">
        <v>0</v>
      </c>
      <c r="E243" s="53"/>
      <c r="F243" s="90"/>
      <c r="G243" s="44">
        <v>0</v>
      </c>
      <c r="H243" s="53"/>
      <c r="I243" s="90"/>
      <c r="J243" s="44">
        <v>0</v>
      </c>
      <c r="K243" s="42"/>
      <c r="L243" s="59"/>
      <c r="M243" s="44">
        <v>0</v>
      </c>
      <c r="P243" s="178">
        <v>80000</v>
      </c>
      <c r="S243" s="178">
        <v>80000</v>
      </c>
    </row>
    <row r="244" spans="2:19" customFormat="1" hidden="1">
      <c r="B244" s="43" t="s">
        <v>439</v>
      </c>
      <c r="C244" s="45" t="s">
        <v>2445</v>
      </c>
      <c r="D244" s="44">
        <v>0</v>
      </c>
      <c r="E244" s="53"/>
      <c r="F244" s="90"/>
      <c r="G244" s="44">
        <v>0</v>
      </c>
      <c r="H244" s="53"/>
      <c r="I244" s="90"/>
      <c r="J244" s="44">
        <v>0</v>
      </c>
      <c r="K244" s="42"/>
      <c r="L244" s="59"/>
      <c r="M244" s="44">
        <v>0</v>
      </c>
      <c r="P244" s="128">
        <v>80000</v>
      </c>
      <c r="S244" s="128">
        <v>80000</v>
      </c>
    </row>
    <row r="245" spans="2:19" customFormat="1" hidden="1">
      <c r="B245" s="43" t="s">
        <v>440</v>
      </c>
      <c r="C245" s="45" t="s">
        <v>441</v>
      </c>
      <c r="D245" s="44">
        <v>0</v>
      </c>
      <c r="E245" s="53"/>
      <c r="F245" s="90"/>
      <c r="G245" s="44">
        <v>0</v>
      </c>
      <c r="H245" s="53"/>
      <c r="I245" s="90"/>
      <c r="J245" s="44">
        <v>0</v>
      </c>
      <c r="K245" s="42"/>
      <c r="L245" s="59"/>
      <c r="M245" s="44">
        <v>0</v>
      </c>
      <c r="P245" s="44"/>
      <c r="S245" s="44"/>
    </row>
    <row r="246" spans="2:19" customFormat="1" ht="15.75" hidden="1">
      <c r="B246" s="43" t="s">
        <v>442</v>
      </c>
      <c r="C246" s="45" t="s">
        <v>443</v>
      </c>
      <c r="D246" s="44">
        <v>0</v>
      </c>
      <c r="E246" s="53"/>
      <c r="F246" s="90"/>
      <c r="G246" s="44">
        <v>0</v>
      </c>
      <c r="H246" s="53"/>
      <c r="I246" s="90"/>
      <c r="J246" s="44">
        <v>0</v>
      </c>
      <c r="K246" s="42"/>
      <c r="L246" s="59"/>
      <c r="M246" s="44">
        <v>0</v>
      </c>
      <c r="P246" s="186">
        <v>349501</v>
      </c>
      <c r="S246" s="186">
        <v>349501</v>
      </c>
    </row>
    <row r="247" spans="2:19" customFormat="1" ht="15" hidden="1">
      <c r="B247" s="43" t="s">
        <v>444</v>
      </c>
      <c r="C247" s="45" t="s">
        <v>445</v>
      </c>
      <c r="D247" s="44">
        <v>0</v>
      </c>
      <c r="E247" s="53"/>
      <c r="F247" s="90"/>
      <c r="G247" s="44">
        <v>0</v>
      </c>
      <c r="H247" s="53"/>
      <c r="I247" s="90"/>
      <c r="J247" s="44">
        <v>0</v>
      </c>
      <c r="K247" s="42"/>
      <c r="L247" s="59"/>
      <c r="M247" s="44">
        <v>0</v>
      </c>
      <c r="P247" s="197">
        <v>110000</v>
      </c>
      <c r="S247" s="197">
        <v>110000</v>
      </c>
    </row>
    <row r="248" spans="2:19" customFormat="1" hidden="1">
      <c r="B248" s="43" t="s">
        <v>446</v>
      </c>
      <c r="C248" s="45" t="s">
        <v>2446</v>
      </c>
      <c r="D248" s="44">
        <v>0</v>
      </c>
      <c r="E248" s="53"/>
      <c r="F248" s="90"/>
      <c r="G248" s="44">
        <v>0</v>
      </c>
      <c r="H248" s="53"/>
      <c r="I248" s="90"/>
      <c r="J248" s="44">
        <v>0</v>
      </c>
      <c r="K248" s="42"/>
      <c r="L248" s="59"/>
      <c r="M248" s="44">
        <v>0</v>
      </c>
      <c r="P248" s="128">
        <v>20000</v>
      </c>
      <c r="S248" s="128">
        <v>20000</v>
      </c>
    </row>
    <row r="249" spans="2:19" customFormat="1" hidden="1">
      <c r="B249" s="43" t="s">
        <v>447</v>
      </c>
      <c r="C249" s="45" t="s">
        <v>448</v>
      </c>
      <c r="D249" s="44">
        <v>0</v>
      </c>
      <c r="E249" s="53"/>
      <c r="F249" s="90"/>
      <c r="G249" s="44">
        <v>0</v>
      </c>
      <c r="H249" s="53"/>
      <c r="I249" s="90"/>
      <c r="J249" s="44">
        <v>0</v>
      </c>
      <c r="K249" s="42"/>
      <c r="L249" s="59"/>
      <c r="M249" s="44">
        <v>0</v>
      </c>
      <c r="P249" s="128">
        <v>10000</v>
      </c>
      <c r="S249" s="128">
        <v>10000</v>
      </c>
    </row>
    <row r="250" spans="2:19" customFormat="1" hidden="1">
      <c r="B250" s="39" t="s">
        <v>449</v>
      </c>
      <c r="C250" s="40" t="s">
        <v>450</v>
      </c>
      <c r="D250" s="46">
        <f>SUM(D251:D252)</f>
        <v>0</v>
      </c>
      <c r="E250" s="53"/>
      <c r="F250" s="91"/>
      <c r="G250" s="46">
        <f>SUM(G251:G252)</f>
        <v>0</v>
      </c>
      <c r="H250" s="53"/>
      <c r="I250" s="91"/>
      <c r="J250" s="46">
        <f>SUM(J251:J252)</f>
        <v>0</v>
      </c>
      <c r="K250" s="42"/>
      <c r="L250" s="59"/>
      <c r="M250" s="46">
        <f>SUM(M251:M252)</f>
        <v>0</v>
      </c>
      <c r="P250" s="128">
        <v>50000</v>
      </c>
      <c r="S250" s="128">
        <v>50000</v>
      </c>
    </row>
    <row r="251" spans="2:19" customFormat="1" hidden="1">
      <c r="B251" s="43" t="s">
        <v>451</v>
      </c>
      <c r="C251" s="45" t="s">
        <v>452</v>
      </c>
      <c r="D251" s="44">
        <v>0</v>
      </c>
      <c r="E251" s="53"/>
      <c r="F251" s="90"/>
      <c r="G251" s="44">
        <v>0</v>
      </c>
      <c r="H251" s="53"/>
      <c r="I251" s="90"/>
      <c r="J251" s="44">
        <v>0</v>
      </c>
      <c r="K251" s="42"/>
      <c r="L251" s="59"/>
      <c r="M251" s="44">
        <v>0</v>
      </c>
      <c r="P251" s="128">
        <v>30000</v>
      </c>
      <c r="S251" s="128">
        <v>30000</v>
      </c>
    </row>
    <row r="252" spans="2:19" customFormat="1" ht="15" hidden="1">
      <c r="B252" s="43" t="s">
        <v>453</v>
      </c>
      <c r="C252" s="45" t="s">
        <v>454</v>
      </c>
      <c r="D252" s="44">
        <v>0</v>
      </c>
      <c r="E252" s="53"/>
      <c r="F252" s="90"/>
      <c r="G252" s="44">
        <v>0</v>
      </c>
      <c r="H252" s="53"/>
      <c r="I252" s="90"/>
      <c r="J252" s="44">
        <v>0</v>
      </c>
      <c r="K252" s="42"/>
      <c r="L252" s="59"/>
      <c r="M252" s="44">
        <v>0</v>
      </c>
      <c r="P252" s="197">
        <v>73501</v>
      </c>
      <c r="S252" s="197">
        <v>73501</v>
      </c>
    </row>
    <row r="253" spans="2:19" customFormat="1" hidden="1">
      <c r="B253" s="39" t="s">
        <v>455</v>
      </c>
      <c r="C253" s="40" t="s">
        <v>456</v>
      </c>
      <c r="D253" s="46">
        <f>SUM(D254:D260)</f>
        <v>0</v>
      </c>
      <c r="E253" s="53"/>
      <c r="F253" s="91"/>
      <c r="G253" s="46">
        <f>SUM(G254:G260)</f>
        <v>0</v>
      </c>
      <c r="H253" s="53"/>
      <c r="I253" s="91"/>
      <c r="J253" s="46">
        <f>SUM(J254:J260)</f>
        <v>0</v>
      </c>
      <c r="K253" s="42"/>
      <c r="L253" s="59"/>
      <c r="M253" s="46">
        <f>SUM(M254:M260)</f>
        <v>0</v>
      </c>
      <c r="P253" s="128">
        <v>73501</v>
      </c>
      <c r="S253" s="128">
        <v>73501</v>
      </c>
    </row>
    <row r="254" spans="2:19" customFormat="1" ht="15" hidden="1">
      <c r="B254" s="43" t="s">
        <v>457</v>
      </c>
      <c r="C254" s="45" t="s">
        <v>458</v>
      </c>
      <c r="D254" s="44">
        <v>0</v>
      </c>
      <c r="E254" s="53"/>
      <c r="F254" s="90"/>
      <c r="G254" s="44">
        <v>0</v>
      </c>
      <c r="H254" s="53"/>
      <c r="I254" s="90"/>
      <c r="J254" s="44">
        <v>0</v>
      </c>
      <c r="K254" s="42"/>
      <c r="L254" s="59"/>
      <c r="M254" s="44">
        <v>0</v>
      </c>
      <c r="P254" s="197">
        <v>26000</v>
      </c>
      <c r="S254" s="197">
        <v>26000</v>
      </c>
    </row>
    <row r="255" spans="2:19" customFormat="1" hidden="1">
      <c r="B255" s="43" t="s">
        <v>459</v>
      </c>
      <c r="C255" s="45" t="s">
        <v>460</v>
      </c>
      <c r="D255" s="44">
        <v>0</v>
      </c>
      <c r="E255" s="53"/>
      <c r="F255" s="90"/>
      <c r="G255" s="44">
        <v>0</v>
      </c>
      <c r="H255" s="53"/>
      <c r="I255" s="90"/>
      <c r="J255" s="44">
        <v>0</v>
      </c>
      <c r="K255" s="42"/>
      <c r="L255" s="59"/>
      <c r="M255" s="44">
        <v>0</v>
      </c>
      <c r="P255" s="128">
        <v>1000</v>
      </c>
      <c r="S255" s="128">
        <v>1000</v>
      </c>
    </row>
    <row r="256" spans="2:19" customFormat="1" hidden="1">
      <c r="B256" s="43" t="s">
        <v>461</v>
      </c>
      <c r="C256" s="45" t="s">
        <v>462</v>
      </c>
      <c r="D256" s="44">
        <v>0</v>
      </c>
      <c r="E256" s="53"/>
      <c r="F256" s="90"/>
      <c r="G256" s="44">
        <v>0</v>
      </c>
      <c r="H256" s="53"/>
      <c r="I256" s="90"/>
      <c r="J256" s="44">
        <v>0</v>
      </c>
      <c r="K256" s="42"/>
      <c r="L256" s="59"/>
      <c r="M256" s="44">
        <v>0</v>
      </c>
      <c r="P256" s="128">
        <v>25000</v>
      </c>
      <c r="S256" s="128">
        <v>25000</v>
      </c>
    </row>
    <row r="257" spans="2:19" customFormat="1" ht="15" hidden="1">
      <c r="B257" s="43" t="s">
        <v>463</v>
      </c>
      <c r="C257" s="45" t="s">
        <v>464</v>
      </c>
      <c r="D257" s="44">
        <v>0</v>
      </c>
      <c r="E257" s="53"/>
      <c r="F257" s="90"/>
      <c r="G257" s="44">
        <v>0</v>
      </c>
      <c r="H257" s="53"/>
      <c r="I257" s="90"/>
      <c r="J257" s="44">
        <v>0</v>
      </c>
      <c r="K257" s="42"/>
      <c r="L257" s="59"/>
      <c r="M257" s="44">
        <v>0</v>
      </c>
      <c r="P257" s="197">
        <v>110000</v>
      </c>
      <c r="S257" s="197">
        <v>110000</v>
      </c>
    </row>
    <row r="258" spans="2:19" customFormat="1" hidden="1">
      <c r="B258" s="43" t="s">
        <v>465</v>
      </c>
      <c r="C258" s="45" t="s">
        <v>466</v>
      </c>
      <c r="D258" s="44">
        <v>0</v>
      </c>
      <c r="E258" s="53"/>
      <c r="F258" s="90"/>
      <c r="G258" s="44">
        <v>0</v>
      </c>
      <c r="H258" s="53"/>
      <c r="I258" s="90"/>
      <c r="J258" s="44">
        <v>0</v>
      </c>
      <c r="K258" s="42"/>
      <c r="L258" s="59"/>
      <c r="M258" s="44">
        <v>0</v>
      </c>
      <c r="P258" s="128">
        <v>20000</v>
      </c>
      <c r="S258" s="128">
        <v>20000</v>
      </c>
    </row>
    <row r="259" spans="2:19" customFormat="1" hidden="1">
      <c r="B259" s="43" t="s">
        <v>467</v>
      </c>
      <c r="C259" s="45" t="s">
        <v>468</v>
      </c>
      <c r="D259" s="44">
        <v>0</v>
      </c>
      <c r="E259" s="53"/>
      <c r="F259" s="90"/>
      <c r="G259" s="44">
        <v>0</v>
      </c>
      <c r="H259" s="53"/>
      <c r="I259" s="90"/>
      <c r="J259" s="44">
        <v>0</v>
      </c>
      <c r="K259" s="42"/>
      <c r="L259" s="59"/>
      <c r="M259" s="44">
        <v>0</v>
      </c>
      <c r="P259" s="128">
        <v>10000</v>
      </c>
      <c r="S259" s="128">
        <v>10000</v>
      </c>
    </row>
    <row r="260" spans="2:19" customFormat="1" hidden="1">
      <c r="B260" s="43" t="s">
        <v>469</v>
      </c>
      <c r="C260" s="45" t="s">
        <v>470</v>
      </c>
      <c r="D260" s="44">
        <v>0</v>
      </c>
      <c r="E260" s="53"/>
      <c r="F260" s="90"/>
      <c r="G260" s="44">
        <v>0</v>
      </c>
      <c r="H260" s="53"/>
      <c r="I260" s="90"/>
      <c r="J260" s="44">
        <v>0</v>
      </c>
      <c r="K260" s="42"/>
      <c r="L260" s="59"/>
      <c r="M260" s="44">
        <v>0</v>
      </c>
      <c r="P260" s="128">
        <v>30000</v>
      </c>
      <c r="S260" s="128">
        <v>30000</v>
      </c>
    </row>
    <row r="261" spans="2:19" customFormat="1" hidden="1">
      <c r="B261" s="39" t="s">
        <v>471</v>
      </c>
      <c r="C261" s="40" t="s">
        <v>472</v>
      </c>
      <c r="D261" s="46">
        <f>SUM(D262:D269)</f>
        <v>0</v>
      </c>
      <c r="E261" s="53"/>
      <c r="F261" s="91"/>
      <c r="G261" s="46">
        <f>SUM(G262:G269)</f>
        <v>0</v>
      </c>
      <c r="H261" s="53"/>
      <c r="I261" s="91"/>
      <c r="J261" s="46">
        <f>SUM(J262:J269)</f>
        <v>0</v>
      </c>
      <c r="K261" s="42"/>
      <c r="L261" s="59"/>
      <c r="M261" s="46">
        <f>SUM(M262:M269)</f>
        <v>0</v>
      </c>
      <c r="P261" s="128">
        <v>50000</v>
      </c>
      <c r="S261" s="128">
        <v>50000</v>
      </c>
    </row>
    <row r="262" spans="2:19" customFormat="1" ht="15" hidden="1">
      <c r="B262" s="43" t="s">
        <v>473</v>
      </c>
      <c r="C262" s="45" t="s">
        <v>474</v>
      </c>
      <c r="D262" s="44">
        <v>0</v>
      </c>
      <c r="E262" s="53"/>
      <c r="F262" s="90"/>
      <c r="G262" s="44">
        <v>0</v>
      </c>
      <c r="H262" s="53"/>
      <c r="I262" s="90"/>
      <c r="J262" s="44">
        <v>0</v>
      </c>
      <c r="K262" s="42"/>
      <c r="L262" s="59"/>
      <c r="M262" s="44">
        <v>0</v>
      </c>
      <c r="P262" s="197">
        <v>20000</v>
      </c>
      <c r="S262" s="197">
        <v>20000</v>
      </c>
    </row>
    <row r="263" spans="2:19" customFormat="1" hidden="1">
      <c r="B263" s="43" t="s">
        <v>475</v>
      </c>
      <c r="C263" s="45" t="s">
        <v>476</v>
      </c>
      <c r="D263" s="44">
        <v>0</v>
      </c>
      <c r="E263" s="53"/>
      <c r="F263" s="90"/>
      <c r="G263" s="44">
        <v>0</v>
      </c>
      <c r="H263" s="53"/>
      <c r="I263" s="90"/>
      <c r="J263" s="44">
        <v>0</v>
      </c>
      <c r="K263" s="42"/>
      <c r="L263" s="59"/>
      <c r="M263" s="44">
        <v>0</v>
      </c>
      <c r="P263" s="128">
        <v>20000</v>
      </c>
      <c r="S263" s="128">
        <v>20000</v>
      </c>
    </row>
    <row r="264" spans="2:19" customFormat="1" ht="15" hidden="1">
      <c r="B264" s="43" t="s">
        <v>477</v>
      </c>
      <c r="C264" s="45" t="s">
        <v>478</v>
      </c>
      <c r="D264" s="44">
        <v>0</v>
      </c>
      <c r="E264" s="53"/>
      <c r="F264" s="90"/>
      <c r="G264" s="44">
        <v>0</v>
      </c>
      <c r="H264" s="53"/>
      <c r="I264" s="90"/>
      <c r="J264" s="44">
        <v>0</v>
      </c>
      <c r="K264" s="42"/>
      <c r="L264" s="59"/>
      <c r="M264" s="44">
        <v>0</v>
      </c>
      <c r="P264" s="197">
        <v>10000</v>
      </c>
      <c r="S264" s="197">
        <v>10000</v>
      </c>
    </row>
    <row r="265" spans="2:19" customFormat="1" hidden="1">
      <c r="B265" s="43" t="s">
        <v>479</v>
      </c>
      <c r="C265" s="45" t="s">
        <v>480</v>
      </c>
      <c r="D265" s="44">
        <v>0</v>
      </c>
      <c r="E265" s="53"/>
      <c r="F265" s="90"/>
      <c r="G265" s="44">
        <v>0</v>
      </c>
      <c r="H265" s="53"/>
      <c r="I265" s="90"/>
      <c r="J265" s="44">
        <v>0</v>
      </c>
      <c r="K265" s="42"/>
      <c r="L265" s="59"/>
      <c r="M265" s="44">
        <v>0</v>
      </c>
      <c r="P265" s="128">
        <v>10000</v>
      </c>
      <c r="S265" s="128">
        <v>10000</v>
      </c>
    </row>
    <row r="266" spans="2:19" customFormat="1" hidden="1">
      <c r="B266" s="43" t="s">
        <v>481</v>
      </c>
      <c r="C266" s="45" t="s">
        <v>482</v>
      </c>
      <c r="D266" s="44">
        <v>0</v>
      </c>
      <c r="E266" s="53"/>
      <c r="F266" s="90"/>
      <c r="G266" s="44">
        <v>0</v>
      </c>
      <c r="H266" s="53"/>
      <c r="I266" s="90"/>
      <c r="J266" s="44">
        <v>0</v>
      </c>
      <c r="K266" s="42"/>
      <c r="L266" s="59"/>
      <c r="M266" s="44">
        <v>0</v>
      </c>
      <c r="P266" s="44"/>
      <c r="S266" s="44"/>
    </row>
    <row r="267" spans="2:19" customFormat="1" ht="15.75" hidden="1">
      <c r="B267" s="43" t="s">
        <v>483</v>
      </c>
      <c r="C267" s="45" t="s">
        <v>484</v>
      </c>
      <c r="D267" s="44">
        <v>0</v>
      </c>
      <c r="E267" s="53"/>
      <c r="F267" s="90"/>
      <c r="G267" s="44">
        <v>0</v>
      </c>
      <c r="H267" s="53"/>
      <c r="I267" s="90"/>
      <c r="J267" s="44">
        <v>0</v>
      </c>
      <c r="K267" s="42"/>
      <c r="L267" s="59"/>
      <c r="M267" s="44">
        <v>0</v>
      </c>
      <c r="P267" s="198">
        <v>535000</v>
      </c>
      <c r="S267" s="198">
        <v>535000</v>
      </c>
    </row>
    <row r="268" spans="2:19" customFormat="1" hidden="1">
      <c r="B268" s="43" t="s">
        <v>485</v>
      </c>
      <c r="C268" s="45" t="s">
        <v>486</v>
      </c>
      <c r="D268" s="44">
        <v>0</v>
      </c>
      <c r="E268" s="53"/>
      <c r="F268" s="90"/>
      <c r="G268" s="44">
        <v>0</v>
      </c>
      <c r="H268" s="53"/>
      <c r="I268" s="90"/>
      <c r="J268" s="44">
        <v>0</v>
      </c>
      <c r="K268" s="42"/>
      <c r="L268" s="59"/>
      <c r="M268" s="44">
        <v>0</v>
      </c>
      <c r="P268" s="178">
        <v>35000</v>
      </c>
      <c r="S268" s="178">
        <v>35000</v>
      </c>
    </row>
    <row r="269" spans="2:19" customFormat="1" hidden="1">
      <c r="B269" s="43" t="s">
        <v>487</v>
      </c>
      <c r="C269" s="45" t="s">
        <v>488</v>
      </c>
      <c r="D269" s="44">
        <v>0</v>
      </c>
      <c r="E269" s="53"/>
      <c r="F269" s="90"/>
      <c r="G269" s="44">
        <v>0</v>
      </c>
      <c r="H269" s="53"/>
      <c r="I269" s="90"/>
      <c r="J269" s="44">
        <v>0</v>
      </c>
      <c r="K269" s="42"/>
      <c r="L269" s="59"/>
      <c r="M269" s="44">
        <v>0</v>
      </c>
      <c r="P269" s="128">
        <v>15000</v>
      </c>
      <c r="S269" s="128">
        <v>15000</v>
      </c>
    </row>
    <row r="270" spans="2:19" customFormat="1" hidden="1">
      <c r="B270" s="39" t="s">
        <v>489</v>
      </c>
      <c r="C270" s="40" t="s">
        <v>490</v>
      </c>
      <c r="D270" s="46">
        <f>SUM(D271:D272)</f>
        <v>0</v>
      </c>
      <c r="E270" s="53"/>
      <c r="F270" s="91"/>
      <c r="G270" s="46">
        <f>SUM(G271:G272)</f>
        <v>0</v>
      </c>
      <c r="H270" s="53"/>
      <c r="I270" s="91"/>
      <c r="J270" s="46">
        <f>SUM(J271:J272)</f>
        <v>0</v>
      </c>
      <c r="K270" s="42"/>
      <c r="L270" s="59"/>
      <c r="M270" s="46">
        <f>SUM(M271:M272)</f>
        <v>0</v>
      </c>
      <c r="P270" s="129">
        <v>20000</v>
      </c>
      <c r="S270" s="129">
        <v>20000</v>
      </c>
    </row>
    <row r="271" spans="2:19" customFormat="1" hidden="1">
      <c r="B271" s="43" t="s">
        <v>491</v>
      </c>
      <c r="C271" s="45" t="s">
        <v>492</v>
      </c>
      <c r="D271" s="44">
        <v>0</v>
      </c>
      <c r="E271" s="53"/>
      <c r="F271" s="90"/>
      <c r="G271" s="44">
        <v>0</v>
      </c>
      <c r="H271" s="53"/>
      <c r="I271" s="90"/>
      <c r="J271" s="44">
        <v>0</v>
      </c>
      <c r="K271" s="42"/>
      <c r="L271" s="59"/>
      <c r="M271" s="44">
        <v>0</v>
      </c>
      <c r="P271" s="178">
        <v>500000</v>
      </c>
      <c r="S271" s="178">
        <v>500000</v>
      </c>
    </row>
    <row r="272" spans="2:19" customFormat="1" hidden="1">
      <c r="B272" s="43" t="s">
        <v>493</v>
      </c>
      <c r="C272" s="45" t="s">
        <v>494</v>
      </c>
      <c r="D272" s="44">
        <v>0</v>
      </c>
      <c r="E272" s="53"/>
      <c r="F272" s="90"/>
      <c r="G272" s="44">
        <v>0</v>
      </c>
      <c r="H272" s="53"/>
      <c r="I272" s="90"/>
      <c r="J272" s="44">
        <v>0</v>
      </c>
      <c r="K272" s="42"/>
      <c r="L272" s="59"/>
      <c r="M272" s="44">
        <v>0</v>
      </c>
      <c r="P272" s="128">
        <v>500000</v>
      </c>
      <c r="S272" s="128">
        <v>500000</v>
      </c>
    </row>
    <row r="273" spans="2:19" customFormat="1" hidden="1">
      <c r="B273" s="39" t="s">
        <v>495</v>
      </c>
      <c r="C273" s="40" t="s">
        <v>5519</v>
      </c>
      <c r="D273" s="46">
        <f>SUM(D274:D275)</f>
        <v>0</v>
      </c>
      <c r="E273" s="53"/>
      <c r="F273" s="91"/>
      <c r="G273" s="46">
        <f>SUM(G274:G275)</f>
        <v>0</v>
      </c>
      <c r="H273" s="53"/>
      <c r="I273" s="91"/>
      <c r="J273" s="46">
        <f>SUM(J274:J275)</f>
        <v>0</v>
      </c>
      <c r="K273" s="42"/>
      <c r="L273" s="59"/>
      <c r="M273" s="46">
        <f>SUM(M274:M275)</f>
        <v>0</v>
      </c>
      <c r="P273" s="44"/>
      <c r="S273" s="44"/>
    </row>
    <row r="274" spans="2:19" customFormat="1" hidden="1">
      <c r="B274" s="43" t="s">
        <v>496</v>
      </c>
      <c r="C274" s="45" t="s">
        <v>497</v>
      </c>
      <c r="D274" s="44">
        <v>0</v>
      </c>
      <c r="E274" s="53"/>
      <c r="F274" s="90"/>
      <c r="G274" s="44">
        <v>0</v>
      </c>
      <c r="H274" s="53"/>
      <c r="I274" s="90"/>
      <c r="J274" s="44">
        <v>0</v>
      </c>
      <c r="K274" s="42"/>
      <c r="L274" s="59"/>
      <c r="M274" s="44">
        <v>0</v>
      </c>
      <c r="P274" s="44"/>
      <c r="S274" s="44"/>
    </row>
    <row r="275" spans="2:19" customFormat="1" ht="15.75" hidden="1">
      <c r="B275" s="43" t="s">
        <v>498</v>
      </c>
      <c r="C275" s="45" t="s">
        <v>499</v>
      </c>
      <c r="D275" s="44">
        <v>0</v>
      </c>
      <c r="E275" s="53"/>
      <c r="F275" s="90"/>
      <c r="G275" s="44">
        <v>0</v>
      </c>
      <c r="H275" s="53"/>
      <c r="I275" s="90"/>
      <c r="J275" s="44">
        <v>0</v>
      </c>
      <c r="K275" s="42"/>
      <c r="L275" s="59"/>
      <c r="M275" s="44">
        <v>0</v>
      </c>
      <c r="P275" s="191">
        <v>80000</v>
      </c>
      <c r="S275" s="191">
        <v>80000</v>
      </c>
    </row>
    <row r="276" spans="2:19" s="17" customFormat="1" hidden="1">
      <c r="B276" s="47" t="s">
        <v>500</v>
      </c>
      <c r="C276" s="48" t="s">
        <v>501</v>
      </c>
      <c r="D276" s="49">
        <f>D277+D286+D291+D294+D301+D303+D312+D322+D328</f>
        <v>0</v>
      </c>
      <c r="E276" s="53"/>
      <c r="F276" s="92"/>
      <c r="G276" s="49">
        <f>G277+G286+G291+G294+G301+G303+G312+G322+G328</f>
        <v>0</v>
      </c>
      <c r="H276" s="53"/>
      <c r="I276" s="92"/>
      <c r="J276" s="49">
        <f>J277+J286+J291+J294+J301+J303+J312+J322+J328</f>
        <v>0</v>
      </c>
      <c r="L276" s="59"/>
      <c r="M276" s="49">
        <f>M277+M286+M291+M294+M301+M303+M312+M322+M328</f>
        <v>0</v>
      </c>
      <c r="P276" s="46">
        <v>80000</v>
      </c>
      <c r="S276" s="46">
        <v>80000</v>
      </c>
    </row>
    <row r="277" spans="2:19" customFormat="1" hidden="1">
      <c r="B277" s="39" t="s">
        <v>502</v>
      </c>
      <c r="C277" s="40" t="s">
        <v>503</v>
      </c>
      <c r="D277" s="46">
        <f>SUM(D278:D285)</f>
        <v>0</v>
      </c>
      <c r="E277" s="53"/>
      <c r="F277" s="91"/>
      <c r="G277" s="46">
        <f>SUM(G278:G285)</f>
        <v>0</v>
      </c>
      <c r="H277" s="53"/>
      <c r="I277" s="91"/>
      <c r="J277" s="46">
        <f>SUM(J278:J285)</f>
        <v>0</v>
      </c>
      <c r="K277" s="42"/>
      <c r="L277" s="59"/>
      <c r="M277" s="46">
        <f>SUM(M278:M285)</f>
        <v>0</v>
      </c>
      <c r="P277" s="44">
        <v>80000</v>
      </c>
      <c r="S277" s="44">
        <v>80000</v>
      </c>
    </row>
    <row r="278" spans="2:19" customFormat="1" hidden="1">
      <c r="B278" s="43" t="s">
        <v>504</v>
      </c>
      <c r="C278" s="45" t="s">
        <v>505</v>
      </c>
      <c r="D278" s="44">
        <v>0</v>
      </c>
      <c r="E278" s="53"/>
      <c r="F278" s="90"/>
      <c r="G278" s="44">
        <v>0</v>
      </c>
      <c r="H278" s="53"/>
      <c r="I278" s="90"/>
      <c r="J278" s="44">
        <v>0</v>
      </c>
      <c r="K278" s="42"/>
      <c r="L278" s="59"/>
      <c r="M278" s="44">
        <v>0</v>
      </c>
      <c r="P278" s="129"/>
      <c r="S278" s="129"/>
    </row>
    <row r="279" spans="2:19" customFormat="1" ht="18.75" hidden="1">
      <c r="B279" s="43" t="s">
        <v>506</v>
      </c>
      <c r="C279" s="45" t="s">
        <v>507</v>
      </c>
      <c r="D279" s="44">
        <v>0</v>
      </c>
      <c r="E279" s="53"/>
      <c r="F279" s="90"/>
      <c r="G279" s="44">
        <v>0</v>
      </c>
      <c r="H279" s="53"/>
      <c r="I279" s="90"/>
      <c r="J279" s="44">
        <v>0</v>
      </c>
      <c r="K279" s="42"/>
      <c r="L279" s="59"/>
      <c r="M279" s="44">
        <v>0</v>
      </c>
      <c r="P279" s="187">
        <v>3182650</v>
      </c>
      <c r="S279" s="187">
        <v>3182650</v>
      </c>
    </row>
    <row r="280" spans="2:19" customFormat="1" ht="15.75" hidden="1">
      <c r="B280" s="43" t="s">
        <v>508</v>
      </c>
      <c r="C280" s="45" t="s">
        <v>509</v>
      </c>
      <c r="D280" s="44">
        <v>0</v>
      </c>
      <c r="E280" s="53"/>
      <c r="F280" s="90"/>
      <c r="G280" s="44">
        <v>0</v>
      </c>
      <c r="H280" s="53"/>
      <c r="I280" s="90"/>
      <c r="J280" s="44">
        <v>0</v>
      </c>
      <c r="K280" s="42"/>
      <c r="L280" s="59"/>
      <c r="M280" s="44">
        <v>0</v>
      </c>
      <c r="P280" s="186">
        <v>665636</v>
      </c>
      <c r="S280" s="186">
        <v>665636</v>
      </c>
    </row>
    <row r="281" spans="2:19" customFormat="1" hidden="1">
      <c r="B281" s="43" t="s">
        <v>510</v>
      </c>
      <c r="C281" s="45" t="s">
        <v>511</v>
      </c>
      <c r="D281" s="44">
        <v>0</v>
      </c>
      <c r="E281" s="53"/>
      <c r="F281" s="90"/>
      <c r="G281" s="44">
        <v>0</v>
      </c>
      <c r="H281" s="53"/>
      <c r="I281" s="90"/>
      <c r="J281" s="44">
        <v>0</v>
      </c>
      <c r="K281" s="42"/>
      <c r="L281" s="59"/>
      <c r="M281" s="44">
        <v>0</v>
      </c>
      <c r="P281" s="130">
        <v>665636</v>
      </c>
      <c r="S281" s="130">
        <v>665636</v>
      </c>
    </row>
    <row r="282" spans="2:19" customFormat="1" hidden="1">
      <c r="B282" s="43" t="s">
        <v>512</v>
      </c>
      <c r="C282" s="45" t="s">
        <v>513</v>
      </c>
      <c r="D282" s="44">
        <v>0</v>
      </c>
      <c r="E282" s="53"/>
      <c r="F282" s="90"/>
      <c r="G282" s="44">
        <v>0</v>
      </c>
      <c r="H282" s="53"/>
      <c r="I282" s="90"/>
      <c r="J282" s="44">
        <v>0</v>
      </c>
      <c r="K282" s="42"/>
      <c r="L282" s="59"/>
      <c r="M282" s="44">
        <v>0</v>
      </c>
      <c r="P282" s="130">
        <v>605124</v>
      </c>
      <c r="S282" s="130">
        <v>605124</v>
      </c>
    </row>
    <row r="283" spans="2:19" customFormat="1" hidden="1">
      <c r="B283" s="43" t="s">
        <v>514</v>
      </c>
      <c r="C283" s="45" t="s">
        <v>515</v>
      </c>
      <c r="D283" s="44">
        <v>0</v>
      </c>
      <c r="E283" s="53"/>
      <c r="F283" s="90"/>
      <c r="G283" s="44">
        <v>0</v>
      </c>
      <c r="H283" s="53"/>
      <c r="I283" s="90"/>
      <c r="J283" s="44">
        <v>0</v>
      </c>
      <c r="K283" s="42"/>
      <c r="L283" s="59"/>
      <c r="M283" s="44">
        <v>0</v>
      </c>
      <c r="P283" s="128">
        <v>245952</v>
      </c>
      <c r="S283" s="128">
        <v>245952</v>
      </c>
    </row>
    <row r="284" spans="2:19" customFormat="1" hidden="1">
      <c r="B284" s="43" t="s">
        <v>516</v>
      </c>
      <c r="C284" s="45" t="s">
        <v>517</v>
      </c>
      <c r="D284" s="44">
        <v>0</v>
      </c>
      <c r="E284" s="53"/>
      <c r="F284" s="90"/>
      <c r="G284" s="44">
        <v>0</v>
      </c>
      <c r="H284" s="53"/>
      <c r="I284" s="90"/>
      <c r="J284" s="44">
        <v>0</v>
      </c>
      <c r="K284" s="42"/>
      <c r="L284" s="59"/>
      <c r="M284" s="44">
        <v>0</v>
      </c>
      <c r="P284" s="128">
        <v>359172</v>
      </c>
      <c r="S284" s="128">
        <v>359172</v>
      </c>
    </row>
    <row r="285" spans="2:19" customFormat="1" hidden="1">
      <c r="B285" s="43" t="s">
        <v>518</v>
      </c>
      <c r="C285" s="45" t="s">
        <v>519</v>
      </c>
      <c r="D285" s="44">
        <v>0</v>
      </c>
      <c r="E285" s="53"/>
      <c r="F285" s="90"/>
      <c r="G285" s="44">
        <v>0</v>
      </c>
      <c r="H285" s="53"/>
      <c r="I285" s="90"/>
      <c r="J285" s="44">
        <v>0</v>
      </c>
      <c r="K285" s="42"/>
      <c r="L285" s="59"/>
      <c r="M285" s="44">
        <v>0</v>
      </c>
      <c r="P285" s="125">
        <v>60512</v>
      </c>
      <c r="S285" s="125">
        <v>60512</v>
      </c>
    </row>
    <row r="286" spans="2:19" customFormat="1" hidden="1">
      <c r="B286" s="39" t="s">
        <v>520</v>
      </c>
      <c r="C286" s="40" t="s">
        <v>521</v>
      </c>
      <c r="D286" s="46">
        <f>SUM(D287:D290)</f>
        <v>0</v>
      </c>
      <c r="E286" s="53"/>
      <c r="F286" s="91"/>
      <c r="G286" s="46">
        <f>SUM(G287:G290)</f>
        <v>0</v>
      </c>
      <c r="H286" s="53"/>
      <c r="I286" s="91"/>
      <c r="J286" s="46">
        <f>SUM(J287:J290)</f>
        <v>0</v>
      </c>
      <c r="K286" s="42"/>
      <c r="L286" s="59"/>
      <c r="M286" s="46">
        <f>SUM(M287:M290)</f>
        <v>0</v>
      </c>
      <c r="P286" s="128">
        <v>10085</v>
      </c>
      <c r="S286" s="128">
        <v>10085</v>
      </c>
    </row>
    <row r="287" spans="2:19" customFormat="1" hidden="1">
      <c r="B287" s="43" t="s">
        <v>522</v>
      </c>
      <c r="C287" s="45" t="s">
        <v>523</v>
      </c>
      <c r="D287" s="44">
        <v>0</v>
      </c>
      <c r="E287" s="53"/>
      <c r="F287" s="90"/>
      <c r="G287" s="44">
        <v>0</v>
      </c>
      <c r="H287" s="53"/>
      <c r="I287" s="90"/>
      <c r="J287" s="44">
        <v>0</v>
      </c>
      <c r="K287" s="42"/>
      <c r="L287" s="59"/>
      <c r="M287" s="44">
        <v>0</v>
      </c>
      <c r="P287" s="128">
        <v>50427</v>
      </c>
      <c r="S287" s="128">
        <v>50427</v>
      </c>
    </row>
    <row r="288" spans="2:19" customFormat="1" hidden="1">
      <c r="B288" s="43" t="s">
        <v>524</v>
      </c>
      <c r="C288" s="45" t="s">
        <v>525</v>
      </c>
      <c r="D288" s="44">
        <v>0</v>
      </c>
      <c r="E288" s="53"/>
      <c r="F288" s="90"/>
      <c r="G288" s="44">
        <v>0</v>
      </c>
      <c r="H288" s="53"/>
      <c r="I288" s="90"/>
      <c r="J288" s="44">
        <v>0</v>
      </c>
      <c r="K288" s="42"/>
      <c r="L288" s="59"/>
      <c r="M288" s="44">
        <v>0</v>
      </c>
      <c r="P288" s="129"/>
      <c r="S288" s="129"/>
    </row>
    <row r="289" spans="2:19" customFormat="1" ht="15.75" hidden="1">
      <c r="B289" s="43" t="s">
        <v>526</v>
      </c>
      <c r="C289" s="45" t="s">
        <v>527</v>
      </c>
      <c r="D289" s="44">
        <v>0</v>
      </c>
      <c r="E289" s="53"/>
      <c r="F289" s="90"/>
      <c r="G289" s="44">
        <v>0</v>
      </c>
      <c r="H289" s="53"/>
      <c r="I289" s="90"/>
      <c r="J289" s="44">
        <v>0</v>
      </c>
      <c r="K289" s="42"/>
      <c r="L289" s="59"/>
      <c r="M289" s="44">
        <v>0</v>
      </c>
      <c r="P289" s="182">
        <v>872032</v>
      </c>
      <c r="S289" s="182">
        <v>872032</v>
      </c>
    </row>
    <row r="290" spans="2:19" customFormat="1" hidden="1">
      <c r="B290" s="43" t="s">
        <v>528</v>
      </c>
      <c r="C290" s="45" t="s">
        <v>529</v>
      </c>
      <c r="D290" s="44">
        <v>0</v>
      </c>
      <c r="E290" s="53"/>
      <c r="F290" s="90"/>
      <c r="G290" s="44">
        <v>0</v>
      </c>
      <c r="H290" s="53"/>
      <c r="I290" s="90"/>
      <c r="J290" s="44">
        <v>0</v>
      </c>
      <c r="K290" s="42"/>
      <c r="L290" s="59"/>
      <c r="M290" s="44">
        <v>0</v>
      </c>
      <c r="P290" s="123">
        <v>872032</v>
      </c>
      <c r="S290" s="123">
        <v>872032</v>
      </c>
    </row>
    <row r="291" spans="2:19" customFormat="1" hidden="1">
      <c r="B291" s="39" t="s">
        <v>530</v>
      </c>
      <c r="C291" s="40" t="s">
        <v>531</v>
      </c>
      <c r="D291" s="46">
        <f>SUM(D292:D293)</f>
        <v>0</v>
      </c>
      <c r="E291" s="53"/>
      <c r="F291" s="91"/>
      <c r="G291" s="46">
        <f>SUM(G292:G293)</f>
        <v>0</v>
      </c>
      <c r="H291" s="53"/>
      <c r="I291" s="91"/>
      <c r="J291" s="46">
        <f>SUM(J292:J293)</f>
        <v>0</v>
      </c>
      <c r="K291" s="42"/>
      <c r="L291" s="59"/>
      <c r="M291" s="46">
        <f>SUM(M292:M293)</f>
        <v>0</v>
      </c>
      <c r="P291" s="179">
        <v>792756</v>
      </c>
      <c r="S291" s="179">
        <v>792756</v>
      </c>
    </row>
    <row r="292" spans="2:19" customFormat="1" hidden="1">
      <c r="B292" s="43" t="s">
        <v>532</v>
      </c>
      <c r="C292" s="45" t="s">
        <v>533</v>
      </c>
      <c r="D292" s="44">
        <v>0</v>
      </c>
      <c r="E292" s="53"/>
      <c r="F292" s="90"/>
      <c r="G292" s="44">
        <v>0</v>
      </c>
      <c r="H292" s="53"/>
      <c r="I292" s="90"/>
      <c r="J292" s="44">
        <v>0</v>
      </c>
      <c r="K292" s="42"/>
      <c r="L292" s="59"/>
      <c r="M292" s="44">
        <v>0</v>
      </c>
      <c r="P292" s="184">
        <v>792756</v>
      </c>
      <c r="S292" s="184">
        <v>792756</v>
      </c>
    </row>
    <row r="293" spans="2:19" customFormat="1" hidden="1">
      <c r="B293" s="43" t="s">
        <v>534</v>
      </c>
      <c r="C293" s="45" t="s">
        <v>535</v>
      </c>
      <c r="D293" s="44">
        <v>0</v>
      </c>
      <c r="E293" s="53"/>
      <c r="F293" s="90"/>
      <c r="G293" s="44">
        <v>0</v>
      </c>
      <c r="H293" s="53"/>
      <c r="I293" s="90"/>
      <c r="J293" s="44">
        <v>0</v>
      </c>
      <c r="K293" s="42"/>
      <c r="L293" s="59"/>
      <c r="M293" s="44">
        <v>0</v>
      </c>
      <c r="P293" s="178">
        <v>79276</v>
      </c>
      <c r="S293" s="178">
        <v>79276</v>
      </c>
    </row>
    <row r="294" spans="2:19" customFormat="1" hidden="1">
      <c r="B294" s="39" t="s">
        <v>536</v>
      </c>
      <c r="C294" s="40" t="s">
        <v>537</v>
      </c>
      <c r="D294" s="46">
        <f>SUM(D295:D300)</f>
        <v>0</v>
      </c>
      <c r="E294" s="53"/>
      <c r="F294" s="91"/>
      <c r="G294" s="46">
        <f>SUM(G295:G300)</f>
        <v>0</v>
      </c>
      <c r="H294" s="53"/>
      <c r="I294" s="91"/>
      <c r="J294" s="46">
        <f>SUM(J295:J300)</f>
        <v>0</v>
      </c>
      <c r="K294" s="42"/>
      <c r="L294" s="59"/>
      <c r="M294" s="46">
        <f>SUM(M295:M300)</f>
        <v>0</v>
      </c>
      <c r="P294" s="128">
        <v>13213</v>
      </c>
      <c r="S294" s="128">
        <v>13213</v>
      </c>
    </row>
    <row r="295" spans="2:19" customFormat="1" hidden="1">
      <c r="B295" s="43" t="s">
        <v>538</v>
      </c>
      <c r="C295" s="45" t="s">
        <v>539</v>
      </c>
      <c r="D295" s="44">
        <v>0</v>
      </c>
      <c r="E295" s="53"/>
      <c r="F295" s="90"/>
      <c r="G295" s="44">
        <v>0</v>
      </c>
      <c r="H295" s="53"/>
      <c r="I295" s="90"/>
      <c r="J295" s="44">
        <v>0</v>
      </c>
      <c r="K295" s="42"/>
      <c r="L295" s="59"/>
      <c r="M295" s="44">
        <v>0</v>
      </c>
      <c r="P295" s="128">
        <v>66063</v>
      </c>
      <c r="S295" s="128">
        <v>66063</v>
      </c>
    </row>
    <row r="296" spans="2:19" customFormat="1" hidden="1">
      <c r="B296" s="43" t="s">
        <v>540</v>
      </c>
      <c r="C296" s="45" t="s">
        <v>541</v>
      </c>
      <c r="D296" s="44">
        <v>0</v>
      </c>
      <c r="E296" s="53"/>
      <c r="F296" s="90"/>
      <c r="G296" s="44">
        <v>0</v>
      </c>
      <c r="H296" s="53"/>
      <c r="I296" s="90"/>
      <c r="J296" s="44">
        <v>0</v>
      </c>
      <c r="K296" s="42"/>
      <c r="L296" s="59"/>
      <c r="M296" s="44">
        <v>0</v>
      </c>
      <c r="P296" s="129"/>
      <c r="S296" s="129"/>
    </row>
    <row r="297" spans="2:19" customFormat="1" ht="15.75" hidden="1">
      <c r="B297" s="43" t="s">
        <v>542</v>
      </c>
      <c r="C297" s="45" t="s">
        <v>543</v>
      </c>
      <c r="D297" s="44">
        <v>0</v>
      </c>
      <c r="E297" s="53"/>
      <c r="F297" s="90"/>
      <c r="G297" s="44">
        <v>0</v>
      </c>
      <c r="H297" s="53"/>
      <c r="I297" s="90"/>
      <c r="J297" s="44">
        <v>0</v>
      </c>
      <c r="K297" s="42"/>
      <c r="L297" s="59"/>
      <c r="M297" s="44">
        <v>0</v>
      </c>
      <c r="P297" s="182">
        <v>447522</v>
      </c>
      <c r="S297" s="182">
        <v>447522</v>
      </c>
    </row>
    <row r="298" spans="2:19" customFormat="1" hidden="1">
      <c r="B298" s="43" t="s">
        <v>544</v>
      </c>
      <c r="C298" s="45" t="s">
        <v>545</v>
      </c>
      <c r="D298" s="44">
        <v>0</v>
      </c>
      <c r="E298" s="53"/>
      <c r="F298" s="90"/>
      <c r="G298" s="44">
        <v>0</v>
      </c>
      <c r="H298" s="53"/>
      <c r="I298" s="90"/>
      <c r="J298" s="44">
        <v>0</v>
      </c>
      <c r="K298" s="42"/>
      <c r="L298" s="59"/>
      <c r="M298" s="44">
        <v>0</v>
      </c>
      <c r="P298" s="123">
        <v>447522</v>
      </c>
      <c r="S298" s="123">
        <v>447522</v>
      </c>
    </row>
    <row r="299" spans="2:19" customFormat="1" hidden="1">
      <c r="B299" s="43" t="s">
        <v>546</v>
      </c>
      <c r="C299" s="45" t="s">
        <v>547</v>
      </c>
      <c r="D299" s="44">
        <v>0</v>
      </c>
      <c r="E299" s="53"/>
      <c r="F299" s="90"/>
      <c r="G299" s="44">
        <v>0</v>
      </c>
      <c r="H299" s="53"/>
      <c r="I299" s="90"/>
      <c r="J299" s="44">
        <v>0</v>
      </c>
      <c r="K299" s="42"/>
      <c r="L299" s="59"/>
      <c r="M299" s="44">
        <v>0</v>
      </c>
      <c r="P299" s="130">
        <v>398640</v>
      </c>
      <c r="S299" s="130">
        <v>398640</v>
      </c>
    </row>
    <row r="300" spans="2:19" customFormat="1" hidden="1">
      <c r="B300" s="43" t="s">
        <v>548</v>
      </c>
      <c r="C300" s="45" t="s">
        <v>549</v>
      </c>
      <c r="D300" s="44">
        <v>0</v>
      </c>
      <c r="E300" s="53"/>
      <c r="F300" s="90"/>
      <c r="G300" s="44">
        <v>0</v>
      </c>
      <c r="H300" s="53"/>
      <c r="I300" s="90"/>
      <c r="J300" s="44">
        <v>0</v>
      </c>
      <c r="K300" s="42"/>
      <c r="L300" s="59"/>
      <c r="M300" s="44">
        <v>0</v>
      </c>
      <c r="P300" s="128">
        <v>398640</v>
      </c>
      <c r="S300" s="128">
        <v>398640</v>
      </c>
    </row>
    <row r="301" spans="2:19" customFormat="1" hidden="1">
      <c r="B301" s="39" t="s">
        <v>550</v>
      </c>
      <c r="C301" s="40" t="s">
        <v>551</v>
      </c>
      <c r="D301" s="46">
        <f>SUM(D302)</f>
        <v>0</v>
      </c>
      <c r="E301" s="53"/>
      <c r="F301" s="91"/>
      <c r="G301" s="46">
        <f>SUM(G302)</f>
        <v>0</v>
      </c>
      <c r="H301" s="53"/>
      <c r="I301" s="91"/>
      <c r="J301" s="46">
        <f>SUM(J302)</f>
        <v>0</v>
      </c>
      <c r="K301" s="42"/>
      <c r="L301" s="59"/>
      <c r="M301" s="46">
        <f>SUM(M302)</f>
        <v>0</v>
      </c>
      <c r="P301" s="125">
        <v>48882</v>
      </c>
      <c r="S301" s="125">
        <v>48882</v>
      </c>
    </row>
    <row r="302" spans="2:19" customFormat="1" hidden="1">
      <c r="B302" s="43" t="s">
        <v>552</v>
      </c>
      <c r="C302" s="45" t="s">
        <v>553</v>
      </c>
      <c r="D302" s="44">
        <v>0</v>
      </c>
      <c r="E302" s="53"/>
      <c r="F302" s="90"/>
      <c r="G302" s="44">
        <v>0</v>
      </c>
      <c r="H302" s="53"/>
      <c r="I302" s="90"/>
      <c r="J302" s="44">
        <v>0</v>
      </c>
      <c r="K302" s="42"/>
      <c r="L302" s="59"/>
      <c r="M302" s="44">
        <v>0</v>
      </c>
      <c r="P302" s="128">
        <v>8147</v>
      </c>
      <c r="S302" s="128">
        <v>8147</v>
      </c>
    </row>
    <row r="303" spans="2:19" customFormat="1" hidden="1">
      <c r="B303" s="39" t="s">
        <v>554</v>
      </c>
      <c r="C303" s="40" t="s">
        <v>555</v>
      </c>
      <c r="D303" s="46">
        <f>SUM(D304:D311)</f>
        <v>0</v>
      </c>
      <c r="E303" s="53"/>
      <c r="F303" s="91"/>
      <c r="G303" s="46">
        <f>SUM(G304:G311)</f>
        <v>0</v>
      </c>
      <c r="H303" s="53"/>
      <c r="I303" s="91"/>
      <c r="J303" s="46">
        <f>SUM(J304:J311)</f>
        <v>0</v>
      </c>
      <c r="K303" s="42"/>
      <c r="L303" s="59"/>
      <c r="M303" s="46">
        <f>SUM(M304:M311)</f>
        <v>0</v>
      </c>
      <c r="P303" s="128">
        <v>40735</v>
      </c>
      <c r="S303" s="128">
        <v>40735</v>
      </c>
    </row>
    <row r="304" spans="2:19" customFormat="1" hidden="1">
      <c r="B304" s="43" t="s">
        <v>556</v>
      </c>
      <c r="C304" s="45" t="s">
        <v>557</v>
      </c>
      <c r="D304" s="44">
        <v>0</v>
      </c>
      <c r="E304" s="53"/>
      <c r="F304" s="90"/>
      <c r="G304" s="44">
        <v>0</v>
      </c>
      <c r="H304" s="53"/>
      <c r="I304" s="90"/>
      <c r="J304" s="44">
        <v>0</v>
      </c>
      <c r="K304" s="42"/>
      <c r="L304" s="59"/>
      <c r="M304" s="44">
        <v>0</v>
      </c>
      <c r="P304" s="129"/>
      <c r="S304" s="129"/>
    </row>
    <row r="305" spans="2:19" customFormat="1" ht="15.75" hidden="1">
      <c r="B305" s="43" t="s">
        <v>558</v>
      </c>
      <c r="C305" s="45" t="s">
        <v>559</v>
      </c>
      <c r="D305" s="44">
        <v>0</v>
      </c>
      <c r="E305" s="53"/>
      <c r="F305" s="90"/>
      <c r="G305" s="44">
        <v>0</v>
      </c>
      <c r="H305" s="53"/>
      <c r="I305" s="90"/>
      <c r="J305" s="44">
        <v>0</v>
      </c>
      <c r="K305" s="42"/>
      <c r="L305" s="59"/>
      <c r="M305" s="44">
        <v>0</v>
      </c>
      <c r="P305" s="182">
        <v>287219</v>
      </c>
      <c r="S305" s="182">
        <v>287219</v>
      </c>
    </row>
    <row r="306" spans="2:19" customFormat="1" hidden="1">
      <c r="B306" s="43" t="s">
        <v>560</v>
      </c>
      <c r="C306" s="45" t="s">
        <v>561</v>
      </c>
      <c r="D306" s="44">
        <v>0</v>
      </c>
      <c r="E306" s="53"/>
      <c r="F306" s="90"/>
      <c r="G306" s="44">
        <v>0</v>
      </c>
      <c r="H306" s="53"/>
      <c r="I306" s="90"/>
      <c r="J306" s="44">
        <v>0</v>
      </c>
      <c r="K306" s="42"/>
      <c r="L306" s="59"/>
      <c r="M306" s="44">
        <v>0</v>
      </c>
      <c r="P306" s="123">
        <v>287219</v>
      </c>
      <c r="S306" s="123">
        <v>287219</v>
      </c>
    </row>
    <row r="307" spans="2:19" customFormat="1" hidden="1">
      <c r="B307" s="43" t="s">
        <v>562</v>
      </c>
      <c r="C307" s="45" t="s">
        <v>563</v>
      </c>
      <c r="D307" s="44">
        <v>0</v>
      </c>
      <c r="E307" s="53"/>
      <c r="F307" s="90"/>
      <c r="G307" s="44">
        <v>0</v>
      </c>
      <c r="H307" s="53"/>
      <c r="I307" s="90"/>
      <c r="J307" s="44">
        <v>0</v>
      </c>
      <c r="K307" s="42"/>
      <c r="L307" s="59"/>
      <c r="M307" s="44">
        <v>0</v>
      </c>
      <c r="P307" s="179">
        <v>261108</v>
      </c>
      <c r="S307" s="179">
        <v>261108</v>
      </c>
    </row>
    <row r="308" spans="2:19" customFormat="1" hidden="1">
      <c r="B308" s="43" t="s">
        <v>564</v>
      </c>
      <c r="C308" s="45" t="s">
        <v>565</v>
      </c>
      <c r="D308" s="44">
        <v>0</v>
      </c>
      <c r="E308" s="53"/>
      <c r="F308" s="90"/>
      <c r="G308" s="44">
        <v>0</v>
      </c>
      <c r="H308" s="53"/>
      <c r="I308" s="90"/>
      <c r="J308" s="44">
        <v>0</v>
      </c>
      <c r="K308" s="42"/>
      <c r="L308" s="59"/>
      <c r="M308" s="44">
        <v>0</v>
      </c>
      <c r="P308" s="128">
        <v>261108</v>
      </c>
      <c r="S308" s="128">
        <v>261108</v>
      </c>
    </row>
    <row r="309" spans="2:19" customFormat="1" hidden="1">
      <c r="B309" s="43" t="s">
        <v>566</v>
      </c>
      <c r="C309" s="45" t="s">
        <v>567</v>
      </c>
      <c r="D309" s="44">
        <v>0</v>
      </c>
      <c r="E309" s="53"/>
      <c r="F309" s="90"/>
      <c r="G309" s="44">
        <v>0</v>
      </c>
      <c r="H309" s="53"/>
      <c r="I309" s="90"/>
      <c r="J309" s="44">
        <v>0</v>
      </c>
      <c r="K309" s="42"/>
      <c r="L309" s="59"/>
      <c r="M309" s="44">
        <v>0</v>
      </c>
      <c r="P309" s="178">
        <v>26111</v>
      </c>
      <c r="S309" s="178">
        <v>26111</v>
      </c>
    </row>
    <row r="310" spans="2:19" customFormat="1" hidden="1">
      <c r="B310" s="43" t="s">
        <v>568</v>
      </c>
      <c r="C310" s="45" t="s">
        <v>569</v>
      </c>
      <c r="D310" s="44">
        <v>0</v>
      </c>
      <c r="E310" s="53"/>
      <c r="F310" s="90"/>
      <c r="G310" s="44">
        <v>0</v>
      </c>
      <c r="H310" s="53"/>
      <c r="I310" s="90"/>
      <c r="J310" s="44">
        <v>0</v>
      </c>
      <c r="K310" s="42"/>
      <c r="L310" s="59"/>
      <c r="M310" s="44">
        <v>0</v>
      </c>
      <c r="P310" s="128">
        <v>4352</v>
      </c>
      <c r="S310" s="128">
        <v>4352</v>
      </c>
    </row>
    <row r="311" spans="2:19" customFormat="1" hidden="1">
      <c r="B311" s="43" t="s">
        <v>570</v>
      </c>
      <c r="C311" s="45" t="s">
        <v>571</v>
      </c>
      <c r="D311" s="44">
        <v>0</v>
      </c>
      <c r="E311" s="53"/>
      <c r="F311" s="90"/>
      <c r="G311" s="44">
        <v>0</v>
      </c>
      <c r="H311" s="53"/>
      <c r="I311" s="90"/>
      <c r="J311" s="44">
        <v>0</v>
      </c>
      <c r="K311" s="42"/>
      <c r="L311" s="59"/>
      <c r="M311" s="44">
        <v>0</v>
      </c>
      <c r="P311" s="128">
        <v>21759</v>
      </c>
      <c r="S311" s="128">
        <v>21759</v>
      </c>
    </row>
    <row r="312" spans="2:19" customFormat="1" hidden="1">
      <c r="B312" s="39" t="s">
        <v>572</v>
      </c>
      <c r="C312" s="40" t="s">
        <v>573</v>
      </c>
      <c r="D312" s="46">
        <f>SUM(D313:D321)</f>
        <v>0</v>
      </c>
      <c r="E312" s="53"/>
      <c r="F312" s="91"/>
      <c r="G312" s="46">
        <f>SUM(G313:G321)</f>
        <v>0</v>
      </c>
      <c r="H312" s="53"/>
      <c r="I312" s="91"/>
      <c r="J312" s="46">
        <f>SUM(J313:J321)</f>
        <v>0</v>
      </c>
      <c r="K312" s="42"/>
      <c r="L312" s="59"/>
      <c r="M312" s="46">
        <f>SUM(M313:M321)</f>
        <v>0</v>
      </c>
      <c r="P312" s="129"/>
      <c r="S312" s="129"/>
    </row>
    <row r="313" spans="2:19" customFormat="1" ht="15.75" hidden="1">
      <c r="B313" s="43" t="s">
        <v>574</v>
      </c>
      <c r="C313" s="45" t="s">
        <v>575</v>
      </c>
      <c r="D313" s="44">
        <v>0</v>
      </c>
      <c r="E313" s="53"/>
      <c r="F313" s="90"/>
      <c r="G313" s="44">
        <v>0</v>
      </c>
      <c r="H313" s="53"/>
      <c r="I313" s="90"/>
      <c r="J313" s="44">
        <v>0</v>
      </c>
      <c r="K313" s="42"/>
      <c r="L313" s="59"/>
      <c r="M313" s="44">
        <v>0</v>
      </c>
      <c r="P313" s="182">
        <v>78157</v>
      </c>
      <c r="S313" s="182">
        <v>78157</v>
      </c>
    </row>
    <row r="314" spans="2:19" customFormat="1" hidden="1">
      <c r="B314" s="43" t="s">
        <v>576</v>
      </c>
      <c r="C314" s="45" t="s">
        <v>577</v>
      </c>
      <c r="D314" s="44">
        <v>0</v>
      </c>
      <c r="E314" s="53"/>
      <c r="F314" s="90"/>
      <c r="G314" s="44">
        <v>0</v>
      </c>
      <c r="H314" s="53"/>
      <c r="I314" s="90"/>
      <c r="J314" s="44">
        <v>0</v>
      </c>
      <c r="K314" s="42"/>
      <c r="L314" s="59"/>
      <c r="M314" s="44">
        <v>0</v>
      </c>
      <c r="P314" s="123">
        <v>78157</v>
      </c>
      <c r="S314" s="123">
        <v>78157</v>
      </c>
    </row>
    <row r="315" spans="2:19" customFormat="1" hidden="1">
      <c r="B315" s="43" t="s">
        <v>578</v>
      </c>
      <c r="C315" s="45" t="s">
        <v>579</v>
      </c>
      <c r="D315" s="44">
        <v>0</v>
      </c>
      <c r="E315" s="53"/>
      <c r="F315" s="90"/>
      <c r="G315" s="44">
        <v>0</v>
      </c>
      <c r="H315" s="53"/>
      <c r="I315" s="90"/>
      <c r="J315" s="44">
        <v>0</v>
      </c>
      <c r="K315" s="42"/>
      <c r="L315" s="59"/>
      <c r="M315" s="44">
        <v>0</v>
      </c>
      <c r="P315" s="179">
        <v>71052</v>
      </c>
      <c r="S315" s="179">
        <v>71052</v>
      </c>
    </row>
    <row r="316" spans="2:19" customFormat="1" hidden="1">
      <c r="B316" s="43" t="s">
        <v>580</v>
      </c>
      <c r="C316" s="45" t="s">
        <v>581</v>
      </c>
      <c r="D316" s="44">
        <v>0</v>
      </c>
      <c r="E316" s="53"/>
      <c r="F316" s="90"/>
      <c r="G316" s="44">
        <v>0</v>
      </c>
      <c r="H316" s="53"/>
      <c r="I316" s="90"/>
      <c r="J316" s="44">
        <v>0</v>
      </c>
      <c r="K316" s="42"/>
      <c r="L316" s="59"/>
      <c r="M316" s="44">
        <v>0</v>
      </c>
      <c r="P316" s="128">
        <v>71052</v>
      </c>
      <c r="S316" s="128">
        <v>71052</v>
      </c>
    </row>
    <row r="317" spans="2:19" customFormat="1" hidden="1">
      <c r="B317" s="43" t="s">
        <v>582</v>
      </c>
      <c r="C317" s="45" t="s">
        <v>583</v>
      </c>
      <c r="D317" s="44">
        <v>0</v>
      </c>
      <c r="E317" s="53"/>
      <c r="F317" s="90"/>
      <c r="G317" s="44">
        <v>0</v>
      </c>
      <c r="H317" s="53"/>
      <c r="I317" s="90"/>
      <c r="J317" s="44">
        <v>0</v>
      </c>
      <c r="K317" s="42"/>
      <c r="L317" s="59"/>
      <c r="M317" s="44">
        <v>0</v>
      </c>
      <c r="P317" s="178">
        <v>7105</v>
      </c>
      <c r="S317" s="178">
        <v>7105</v>
      </c>
    </row>
    <row r="318" spans="2:19" customFormat="1" hidden="1">
      <c r="B318" s="43" t="s">
        <v>584</v>
      </c>
      <c r="C318" s="45" t="s">
        <v>585</v>
      </c>
      <c r="D318" s="44">
        <v>0</v>
      </c>
      <c r="E318" s="53"/>
      <c r="F318" s="90"/>
      <c r="G318" s="44">
        <v>0</v>
      </c>
      <c r="H318" s="53"/>
      <c r="I318" s="90"/>
      <c r="J318" s="44">
        <v>0</v>
      </c>
      <c r="K318" s="42"/>
      <c r="L318" s="59"/>
      <c r="M318" s="44">
        <v>0</v>
      </c>
      <c r="P318" s="128">
        <v>1184</v>
      </c>
      <c r="S318" s="128">
        <v>1184</v>
      </c>
    </row>
    <row r="319" spans="2:19" customFormat="1" hidden="1">
      <c r="B319" s="43" t="s">
        <v>586</v>
      </c>
      <c r="C319" s="45" t="s">
        <v>587</v>
      </c>
      <c r="D319" s="44">
        <v>0</v>
      </c>
      <c r="E319" s="53"/>
      <c r="F319" s="90"/>
      <c r="G319" s="44">
        <v>0</v>
      </c>
      <c r="H319" s="53"/>
      <c r="I319" s="90"/>
      <c r="J319" s="44">
        <v>0</v>
      </c>
      <c r="K319" s="42"/>
      <c r="L319" s="59"/>
      <c r="M319" s="44">
        <v>0</v>
      </c>
      <c r="P319" s="128">
        <v>5921</v>
      </c>
      <c r="S319" s="128">
        <v>5921</v>
      </c>
    </row>
    <row r="320" spans="2:19" customFormat="1" hidden="1">
      <c r="B320" s="43" t="s">
        <v>588</v>
      </c>
      <c r="C320" s="45" t="s">
        <v>589</v>
      </c>
      <c r="D320" s="44">
        <v>0</v>
      </c>
      <c r="E320" s="53"/>
      <c r="F320" s="90"/>
      <c r="G320" s="44">
        <v>0</v>
      </c>
      <c r="H320" s="53"/>
      <c r="I320" s="90"/>
      <c r="J320" s="44">
        <v>0</v>
      </c>
      <c r="K320" s="42"/>
      <c r="L320" s="59"/>
      <c r="M320" s="44">
        <v>0</v>
      </c>
      <c r="P320" s="129"/>
      <c r="S320" s="129"/>
    </row>
    <row r="321" spans="2:19" customFormat="1" ht="15.75" hidden="1">
      <c r="B321" s="43" t="s">
        <v>590</v>
      </c>
      <c r="C321" s="45" t="s">
        <v>591</v>
      </c>
      <c r="D321" s="44">
        <v>0</v>
      </c>
      <c r="E321" s="53"/>
      <c r="F321" s="90"/>
      <c r="G321" s="44">
        <v>0</v>
      </c>
      <c r="H321" s="53"/>
      <c r="I321" s="90"/>
      <c r="J321" s="44">
        <v>0</v>
      </c>
      <c r="K321" s="42"/>
      <c r="L321" s="59"/>
      <c r="M321" s="44">
        <v>0</v>
      </c>
      <c r="P321" s="182">
        <v>102440</v>
      </c>
      <c r="S321" s="182">
        <v>102440</v>
      </c>
    </row>
    <row r="322" spans="2:19" customFormat="1" hidden="1">
      <c r="B322" s="39" t="s">
        <v>592</v>
      </c>
      <c r="C322" s="40" t="s">
        <v>593</v>
      </c>
      <c r="D322" s="46">
        <f>SUM(D323:D327)</f>
        <v>0</v>
      </c>
      <c r="E322" s="53"/>
      <c r="F322" s="91"/>
      <c r="G322" s="46">
        <f>SUM(G323:G327)</f>
        <v>0</v>
      </c>
      <c r="H322" s="53"/>
      <c r="I322" s="91"/>
      <c r="J322" s="46">
        <f>SUM(J323:J327)</f>
        <v>0</v>
      </c>
      <c r="K322" s="42"/>
      <c r="L322" s="59"/>
      <c r="M322" s="46">
        <f>SUM(M323:M327)</f>
        <v>0</v>
      </c>
      <c r="P322" s="123">
        <v>102440</v>
      </c>
      <c r="S322" s="123">
        <v>102440</v>
      </c>
    </row>
    <row r="323" spans="2:19" customFormat="1" hidden="1">
      <c r="B323" s="43" t="s">
        <v>594</v>
      </c>
      <c r="C323" s="45" t="s">
        <v>595</v>
      </c>
      <c r="D323" s="44">
        <v>0</v>
      </c>
      <c r="E323" s="53"/>
      <c r="F323" s="90"/>
      <c r="G323" s="44">
        <v>0</v>
      </c>
      <c r="H323" s="53"/>
      <c r="I323" s="90"/>
      <c r="J323" s="44">
        <v>0</v>
      </c>
      <c r="K323" s="42"/>
      <c r="L323" s="59"/>
      <c r="M323" s="44">
        <v>0</v>
      </c>
      <c r="P323" s="179">
        <v>94560</v>
      </c>
      <c r="S323" s="179">
        <v>94560</v>
      </c>
    </row>
    <row r="324" spans="2:19" customFormat="1" hidden="1">
      <c r="B324" s="43" t="s">
        <v>596</v>
      </c>
      <c r="C324" s="45" t="s">
        <v>597</v>
      </c>
      <c r="D324" s="44">
        <v>0</v>
      </c>
      <c r="E324" s="53"/>
      <c r="F324" s="90"/>
      <c r="G324" s="44">
        <v>0</v>
      </c>
      <c r="H324" s="53"/>
      <c r="I324" s="90"/>
      <c r="J324" s="44">
        <v>0</v>
      </c>
      <c r="K324" s="42"/>
      <c r="L324" s="59"/>
      <c r="M324" s="44">
        <v>0</v>
      </c>
      <c r="P324" s="128">
        <v>94560</v>
      </c>
      <c r="S324" s="128">
        <v>94560</v>
      </c>
    </row>
    <row r="325" spans="2:19" customFormat="1" hidden="1">
      <c r="B325" s="43" t="s">
        <v>598</v>
      </c>
      <c r="C325" s="45" t="s">
        <v>599</v>
      </c>
      <c r="D325" s="44">
        <v>0</v>
      </c>
      <c r="E325" s="53"/>
      <c r="F325" s="90"/>
      <c r="G325" s="44">
        <v>0</v>
      </c>
      <c r="H325" s="53"/>
      <c r="I325" s="90"/>
      <c r="J325" s="44">
        <v>0</v>
      </c>
      <c r="K325" s="42"/>
      <c r="L325" s="59"/>
      <c r="M325" s="44">
        <v>0</v>
      </c>
      <c r="P325" s="178">
        <v>7880</v>
      </c>
      <c r="S325" s="178">
        <v>7880</v>
      </c>
    </row>
    <row r="326" spans="2:19" customFormat="1" hidden="1">
      <c r="B326" s="43" t="s">
        <v>600</v>
      </c>
      <c r="C326" s="45" t="s">
        <v>601</v>
      </c>
      <c r="D326" s="44">
        <v>0</v>
      </c>
      <c r="E326" s="53"/>
      <c r="F326" s="90"/>
      <c r="G326" s="44">
        <v>0</v>
      </c>
      <c r="H326" s="53"/>
      <c r="I326" s="90"/>
      <c r="J326" s="44">
        <v>0</v>
      </c>
      <c r="K326" s="42"/>
      <c r="L326" s="59"/>
      <c r="M326" s="44">
        <v>0</v>
      </c>
      <c r="P326" s="128">
        <v>7880</v>
      </c>
      <c r="S326" s="128">
        <v>7880</v>
      </c>
    </row>
    <row r="327" spans="2:19" customFormat="1" hidden="1">
      <c r="B327" s="43" t="s">
        <v>602</v>
      </c>
      <c r="C327" s="45" t="s">
        <v>603</v>
      </c>
      <c r="D327" s="44">
        <v>0</v>
      </c>
      <c r="E327" s="53"/>
      <c r="F327" s="90"/>
      <c r="G327" s="44">
        <v>0</v>
      </c>
      <c r="H327" s="53"/>
      <c r="I327" s="90"/>
      <c r="J327" s="44">
        <v>0</v>
      </c>
      <c r="K327" s="42"/>
      <c r="L327" s="59"/>
      <c r="M327" s="44">
        <v>0</v>
      </c>
      <c r="P327" s="128">
        <v>0</v>
      </c>
      <c r="S327" s="128">
        <v>0</v>
      </c>
    </row>
    <row r="328" spans="2:19" customFormat="1" hidden="1">
      <c r="B328" s="39" t="s">
        <v>604</v>
      </c>
      <c r="C328" s="40" t="s">
        <v>605</v>
      </c>
      <c r="D328" s="46">
        <f>SUM(D329:D337)</f>
        <v>0</v>
      </c>
      <c r="E328" s="53"/>
      <c r="F328" s="91"/>
      <c r="G328" s="46">
        <f>SUM(G329:G337)</f>
        <v>0</v>
      </c>
      <c r="H328" s="53"/>
      <c r="I328" s="91"/>
      <c r="J328" s="46">
        <f>SUM(J329:J337)</f>
        <v>0</v>
      </c>
      <c r="K328" s="42"/>
      <c r="L328" s="59"/>
      <c r="M328" s="46">
        <f>SUM(M329:M337)</f>
        <v>0</v>
      </c>
      <c r="P328" s="129"/>
      <c r="S328" s="129"/>
    </row>
    <row r="329" spans="2:19" customFormat="1" ht="15.75" hidden="1">
      <c r="B329" s="43" t="s">
        <v>606</v>
      </c>
      <c r="C329" s="45" t="s">
        <v>607</v>
      </c>
      <c r="D329" s="44">
        <v>0</v>
      </c>
      <c r="E329" s="53"/>
      <c r="F329" s="90"/>
      <c r="G329" s="44">
        <v>0</v>
      </c>
      <c r="H329" s="53"/>
      <c r="I329" s="90"/>
      <c r="J329" s="44">
        <v>0</v>
      </c>
      <c r="K329" s="42"/>
      <c r="L329" s="59"/>
      <c r="M329" s="44">
        <v>0</v>
      </c>
      <c r="P329" s="182">
        <v>201947</v>
      </c>
      <c r="S329" s="182">
        <v>201947</v>
      </c>
    </row>
    <row r="330" spans="2:19" customFormat="1" hidden="1">
      <c r="B330" s="43" t="s">
        <v>608</v>
      </c>
      <c r="C330" s="45" t="s">
        <v>609</v>
      </c>
      <c r="D330" s="44">
        <v>0</v>
      </c>
      <c r="E330" s="53"/>
      <c r="F330" s="90"/>
      <c r="G330" s="44">
        <v>0</v>
      </c>
      <c r="H330" s="53"/>
      <c r="I330" s="90"/>
      <c r="J330" s="44">
        <v>0</v>
      </c>
      <c r="K330" s="42"/>
      <c r="L330" s="59"/>
      <c r="M330" s="44">
        <v>0</v>
      </c>
      <c r="P330" s="123">
        <v>201947</v>
      </c>
      <c r="S330" s="123">
        <v>201947</v>
      </c>
    </row>
    <row r="331" spans="2:19" customFormat="1" hidden="1">
      <c r="B331" s="43" t="s">
        <v>610</v>
      </c>
      <c r="C331" s="45" t="s">
        <v>611</v>
      </c>
      <c r="D331" s="44">
        <v>0</v>
      </c>
      <c r="E331" s="53"/>
      <c r="F331" s="90"/>
      <c r="G331" s="44">
        <v>0</v>
      </c>
      <c r="H331" s="53"/>
      <c r="I331" s="90"/>
      <c r="J331" s="44">
        <v>0</v>
      </c>
      <c r="K331" s="42"/>
      <c r="L331" s="59"/>
      <c r="M331" s="44">
        <v>0</v>
      </c>
      <c r="P331" s="179">
        <v>183588</v>
      </c>
      <c r="S331" s="179">
        <v>183588</v>
      </c>
    </row>
    <row r="332" spans="2:19" customFormat="1" hidden="1">
      <c r="B332" s="43" t="s">
        <v>612</v>
      </c>
      <c r="C332" s="45" t="s">
        <v>613</v>
      </c>
      <c r="D332" s="44">
        <v>0</v>
      </c>
      <c r="E332" s="53"/>
      <c r="F332" s="90"/>
      <c r="G332" s="44">
        <v>0</v>
      </c>
      <c r="H332" s="53"/>
      <c r="I332" s="90"/>
      <c r="J332" s="44">
        <v>0</v>
      </c>
      <c r="K332" s="42"/>
      <c r="L332" s="59"/>
      <c r="M332" s="44">
        <v>0</v>
      </c>
      <c r="P332" s="128">
        <v>183588</v>
      </c>
      <c r="S332" s="128">
        <v>183588</v>
      </c>
    </row>
    <row r="333" spans="2:19" customFormat="1" hidden="1">
      <c r="B333" s="43" t="s">
        <v>614</v>
      </c>
      <c r="C333" s="45" t="s">
        <v>615</v>
      </c>
      <c r="D333" s="44">
        <v>0</v>
      </c>
      <c r="E333" s="53"/>
      <c r="F333" s="90"/>
      <c r="G333" s="44">
        <v>0</v>
      </c>
      <c r="H333" s="53"/>
      <c r="I333" s="90"/>
      <c r="J333" s="44">
        <v>0</v>
      </c>
      <c r="K333" s="42"/>
      <c r="L333" s="59"/>
      <c r="M333" s="44">
        <v>0</v>
      </c>
      <c r="P333" s="178">
        <v>18359</v>
      </c>
      <c r="S333" s="178">
        <v>18359</v>
      </c>
    </row>
    <row r="334" spans="2:19" customFormat="1" hidden="1">
      <c r="B334" s="43" t="s">
        <v>616</v>
      </c>
      <c r="C334" s="45" t="s">
        <v>617</v>
      </c>
      <c r="D334" s="44">
        <v>0</v>
      </c>
      <c r="E334" s="53"/>
      <c r="F334" s="90"/>
      <c r="G334" s="44">
        <v>0</v>
      </c>
      <c r="H334" s="53"/>
      <c r="I334" s="90"/>
      <c r="J334" s="44">
        <v>0</v>
      </c>
      <c r="K334" s="42"/>
      <c r="L334" s="59"/>
      <c r="M334" s="44">
        <v>0</v>
      </c>
      <c r="P334" s="128">
        <v>3060</v>
      </c>
      <c r="S334" s="128">
        <v>3060</v>
      </c>
    </row>
    <row r="335" spans="2:19" customFormat="1" hidden="1">
      <c r="B335" s="43" t="s">
        <v>618</v>
      </c>
      <c r="C335" s="45" t="s">
        <v>619</v>
      </c>
      <c r="D335" s="44">
        <v>0</v>
      </c>
      <c r="E335" s="53"/>
      <c r="F335" s="90"/>
      <c r="G335" s="44">
        <v>0</v>
      </c>
      <c r="H335" s="53"/>
      <c r="I335" s="90"/>
      <c r="J335" s="44">
        <v>0</v>
      </c>
      <c r="K335" s="42"/>
      <c r="L335" s="59"/>
      <c r="M335" s="44">
        <v>0</v>
      </c>
      <c r="P335" s="128">
        <v>15299</v>
      </c>
      <c r="S335" s="128">
        <v>15299</v>
      </c>
    </row>
    <row r="336" spans="2:19" customFormat="1" hidden="1">
      <c r="B336" s="43" t="s">
        <v>620</v>
      </c>
      <c r="C336" s="45" t="s">
        <v>621</v>
      </c>
      <c r="D336" s="44">
        <v>0</v>
      </c>
      <c r="E336" s="53"/>
      <c r="F336" s="90"/>
      <c r="G336" s="44">
        <v>0</v>
      </c>
      <c r="H336" s="53"/>
      <c r="I336" s="90"/>
      <c r="J336" s="44">
        <v>0</v>
      </c>
      <c r="K336" s="42"/>
      <c r="L336" s="59"/>
      <c r="M336" s="44">
        <v>0</v>
      </c>
      <c r="P336" s="7"/>
      <c r="S336" s="7"/>
    </row>
    <row r="337" spans="2:19" customFormat="1" hidden="1">
      <c r="B337" s="43" t="s">
        <v>622</v>
      </c>
      <c r="C337" s="45" t="s">
        <v>623</v>
      </c>
      <c r="D337" s="44">
        <v>0</v>
      </c>
      <c r="E337" s="53"/>
      <c r="F337" s="90"/>
      <c r="G337" s="44">
        <v>0</v>
      </c>
      <c r="H337" s="53"/>
      <c r="I337" s="90"/>
      <c r="J337" s="44">
        <v>0</v>
      </c>
      <c r="K337" s="42"/>
      <c r="L337" s="59"/>
      <c r="M337" s="44">
        <v>0</v>
      </c>
      <c r="P337" s="209">
        <v>0</v>
      </c>
      <c r="S337" s="209">
        <v>0</v>
      </c>
    </row>
    <row r="338" spans="2:19" s="17" customFormat="1" hidden="1">
      <c r="B338" s="47" t="s">
        <v>624</v>
      </c>
      <c r="C338" s="48" t="s">
        <v>625</v>
      </c>
      <c r="D338" s="49">
        <f>D339+D348+D357</f>
        <v>0</v>
      </c>
      <c r="E338" s="53"/>
      <c r="F338" s="92"/>
      <c r="G338" s="49">
        <f>G339+G348+G357</f>
        <v>0</v>
      </c>
      <c r="H338" s="53"/>
      <c r="I338" s="92"/>
      <c r="J338" s="49">
        <f>J339+J348+J357</f>
        <v>0</v>
      </c>
      <c r="L338" s="59"/>
      <c r="M338" s="49">
        <f>M339+M348+M357</f>
        <v>0</v>
      </c>
      <c r="P338" s="129">
        <v>0</v>
      </c>
      <c r="S338" s="129">
        <v>0</v>
      </c>
    </row>
    <row r="339" spans="2:19" customFormat="1" hidden="1">
      <c r="B339" s="39" t="s">
        <v>626</v>
      </c>
      <c r="C339" s="40" t="s">
        <v>627</v>
      </c>
      <c r="D339" s="46">
        <f>SUM(D340:D347)</f>
        <v>0</v>
      </c>
      <c r="E339" s="53"/>
      <c r="F339" s="91"/>
      <c r="G339" s="46">
        <f>SUM(G340:G347)</f>
        <v>0</v>
      </c>
      <c r="H339" s="53"/>
      <c r="I339" s="91"/>
      <c r="J339" s="46">
        <f>SUM(J340:J347)</f>
        <v>0</v>
      </c>
      <c r="K339" s="42"/>
      <c r="L339" s="59"/>
      <c r="M339" s="46">
        <f>SUM(M340:M347)</f>
        <v>0</v>
      </c>
      <c r="P339" s="129"/>
      <c r="S339" s="129"/>
    </row>
    <row r="340" spans="2:19" customFormat="1" ht="15.75" hidden="1">
      <c r="B340" s="43" t="s">
        <v>628</v>
      </c>
      <c r="C340" s="45" t="s">
        <v>629</v>
      </c>
      <c r="D340" s="44">
        <v>0</v>
      </c>
      <c r="E340" s="53"/>
      <c r="F340" s="90"/>
      <c r="G340" s="44">
        <v>0</v>
      </c>
      <c r="H340" s="53"/>
      <c r="I340" s="90"/>
      <c r="J340" s="44">
        <v>0</v>
      </c>
      <c r="K340" s="42"/>
      <c r="L340" s="59"/>
      <c r="M340" s="44">
        <v>0</v>
      </c>
      <c r="P340" s="182">
        <v>213576</v>
      </c>
      <c r="S340" s="182">
        <v>213576</v>
      </c>
    </row>
    <row r="341" spans="2:19" customFormat="1" hidden="1">
      <c r="B341" s="43" t="s">
        <v>630</v>
      </c>
      <c r="C341" s="45" t="s">
        <v>631</v>
      </c>
      <c r="D341" s="44">
        <v>0</v>
      </c>
      <c r="E341" s="53"/>
      <c r="F341" s="90"/>
      <c r="G341" s="44">
        <v>0</v>
      </c>
      <c r="H341" s="53"/>
      <c r="I341" s="90"/>
      <c r="J341" s="44">
        <v>0</v>
      </c>
      <c r="K341" s="42"/>
      <c r="L341" s="59"/>
      <c r="M341" s="44">
        <v>0</v>
      </c>
      <c r="P341" s="123">
        <v>213576</v>
      </c>
      <c r="S341" s="123">
        <v>213576</v>
      </c>
    </row>
    <row r="342" spans="2:19" customFormat="1" hidden="1">
      <c r="B342" s="43" t="s">
        <v>632</v>
      </c>
      <c r="C342" s="45" t="s">
        <v>633</v>
      </c>
      <c r="D342" s="44">
        <v>0</v>
      </c>
      <c r="E342" s="53"/>
      <c r="F342" s="90"/>
      <c r="G342" s="44">
        <v>0</v>
      </c>
      <c r="H342" s="53"/>
      <c r="I342" s="90"/>
      <c r="J342" s="44">
        <v>0</v>
      </c>
      <c r="K342" s="42"/>
      <c r="L342" s="59"/>
      <c r="M342" s="44">
        <v>0</v>
      </c>
      <c r="P342" s="179">
        <v>194160</v>
      </c>
      <c r="S342" s="179">
        <v>194160</v>
      </c>
    </row>
    <row r="343" spans="2:19" customFormat="1" hidden="1">
      <c r="B343" s="43" t="s">
        <v>634</v>
      </c>
      <c r="C343" s="45" t="s">
        <v>635</v>
      </c>
      <c r="D343" s="44">
        <v>0</v>
      </c>
      <c r="E343" s="53"/>
      <c r="F343" s="90"/>
      <c r="G343" s="44">
        <v>0</v>
      </c>
      <c r="H343" s="53"/>
      <c r="I343" s="90"/>
      <c r="J343" s="44">
        <v>0</v>
      </c>
      <c r="K343" s="42"/>
      <c r="L343" s="59"/>
      <c r="M343" s="44">
        <v>0</v>
      </c>
      <c r="P343" s="128">
        <v>194160</v>
      </c>
      <c r="S343" s="128">
        <v>194160</v>
      </c>
    </row>
    <row r="344" spans="2:19" customFormat="1" hidden="1">
      <c r="B344" s="43" t="s">
        <v>636</v>
      </c>
      <c r="C344" s="45" t="s">
        <v>637</v>
      </c>
      <c r="D344" s="44">
        <v>0</v>
      </c>
      <c r="E344" s="53"/>
      <c r="F344" s="90"/>
      <c r="G344" s="44">
        <v>0</v>
      </c>
      <c r="H344" s="53"/>
      <c r="I344" s="90"/>
      <c r="J344" s="44">
        <v>0</v>
      </c>
      <c r="K344" s="42"/>
      <c r="L344" s="59"/>
      <c r="M344" s="44">
        <v>0</v>
      </c>
      <c r="P344" s="178">
        <v>19416</v>
      </c>
      <c r="S344" s="178">
        <v>19416</v>
      </c>
    </row>
    <row r="345" spans="2:19" customFormat="1" hidden="1">
      <c r="B345" s="43" t="s">
        <v>638</v>
      </c>
      <c r="C345" s="45" t="s">
        <v>639</v>
      </c>
      <c r="D345" s="44">
        <v>0</v>
      </c>
      <c r="E345" s="53"/>
      <c r="F345" s="90"/>
      <c r="G345" s="44">
        <v>0</v>
      </c>
      <c r="H345" s="53"/>
      <c r="I345" s="90"/>
      <c r="J345" s="44">
        <v>0</v>
      </c>
      <c r="K345" s="42"/>
      <c r="L345" s="59"/>
      <c r="M345" s="44">
        <v>0</v>
      </c>
      <c r="P345" s="128">
        <v>3236</v>
      </c>
      <c r="S345" s="128">
        <v>3236</v>
      </c>
    </row>
    <row r="346" spans="2:19" customFormat="1" hidden="1">
      <c r="B346" s="43" t="s">
        <v>640</v>
      </c>
      <c r="C346" s="45" t="s">
        <v>641</v>
      </c>
      <c r="D346" s="44">
        <v>0</v>
      </c>
      <c r="E346" s="53"/>
      <c r="F346" s="90"/>
      <c r="G346" s="44">
        <v>0</v>
      </c>
      <c r="H346" s="53"/>
      <c r="I346" s="90"/>
      <c r="J346" s="44">
        <v>0</v>
      </c>
      <c r="K346" s="42"/>
      <c r="L346" s="59"/>
      <c r="M346" s="44">
        <v>0</v>
      </c>
      <c r="P346" s="128">
        <v>16180</v>
      </c>
      <c r="S346" s="128">
        <v>16180</v>
      </c>
    </row>
    <row r="347" spans="2:19" customFormat="1" hidden="1">
      <c r="B347" s="43" t="s">
        <v>642</v>
      </c>
      <c r="C347" s="45" t="s">
        <v>643</v>
      </c>
      <c r="D347" s="44">
        <v>0</v>
      </c>
      <c r="E347" s="53"/>
      <c r="F347" s="90"/>
      <c r="G347" s="44">
        <v>0</v>
      </c>
      <c r="H347" s="53"/>
      <c r="I347" s="90"/>
      <c r="J347" s="44">
        <v>0</v>
      </c>
      <c r="K347" s="42"/>
      <c r="L347" s="59"/>
      <c r="M347" s="44">
        <v>0</v>
      </c>
      <c r="P347" s="129"/>
      <c r="S347" s="129"/>
    </row>
    <row r="348" spans="2:19" customFormat="1" hidden="1">
      <c r="B348" s="39" t="s">
        <v>644</v>
      </c>
      <c r="C348" s="40" t="s">
        <v>645</v>
      </c>
      <c r="D348" s="46">
        <f>SUM(D349:D356)</f>
        <v>0</v>
      </c>
      <c r="E348" s="53"/>
      <c r="F348" s="91"/>
      <c r="G348" s="46">
        <f>SUM(G349:G356)</f>
        <v>0</v>
      </c>
      <c r="H348" s="53"/>
      <c r="I348" s="91"/>
      <c r="J348" s="46">
        <f>SUM(J349:J356)</f>
        <v>0</v>
      </c>
      <c r="K348" s="42"/>
      <c r="L348" s="59"/>
      <c r="M348" s="46">
        <f>SUM(M349:M356)</f>
        <v>0</v>
      </c>
      <c r="P348" s="129"/>
      <c r="S348" s="129"/>
    </row>
    <row r="349" spans="2:19" customFormat="1" ht="15.75" hidden="1">
      <c r="B349" s="43" t="s">
        <v>646</v>
      </c>
      <c r="C349" s="45" t="s">
        <v>629</v>
      </c>
      <c r="D349" s="44">
        <v>0</v>
      </c>
      <c r="E349" s="53"/>
      <c r="F349" s="90"/>
      <c r="G349" s="44">
        <v>0</v>
      </c>
      <c r="H349" s="53"/>
      <c r="I349" s="90"/>
      <c r="J349" s="44">
        <v>0</v>
      </c>
      <c r="K349" s="42"/>
      <c r="L349" s="59"/>
      <c r="M349" s="44">
        <v>0</v>
      </c>
      <c r="P349" s="182">
        <v>174121</v>
      </c>
      <c r="S349" s="182">
        <v>174121</v>
      </c>
    </row>
    <row r="350" spans="2:19" customFormat="1" hidden="1">
      <c r="B350" s="43" t="s">
        <v>647</v>
      </c>
      <c r="C350" s="45" t="s">
        <v>631</v>
      </c>
      <c r="D350" s="44">
        <v>0</v>
      </c>
      <c r="E350" s="53"/>
      <c r="F350" s="90"/>
      <c r="G350" s="44">
        <v>0</v>
      </c>
      <c r="H350" s="53"/>
      <c r="I350" s="90"/>
      <c r="J350" s="44">
        <v>0</v>
      </c>
      <c r="K350" s="42"/>
      <c r="L350" s="59"/>
      <c r="M350" s="44">
        <v>0</v>
      </c>
      <c r="P350" s="123">
        <v>174121</v>
      </c>
      <c r="S350" s="123">
        <v>174121</v>
      </c>
    </row>
    <row r="351" spans="2:19" customFormat="1" hidden="1">
      <c r="B351" s="43" t="s">
        <v>648</v>
      </c>
      <c r="C351" s="45" t="s">
        <v>633</v>
      </c>
      <c r="D351" s="44">
        <v>0</v>
      </c>
      <c r="E351" s="53"/>
      <c r="F351" s="90"/>
      <c r="G351" s="44">
        <v>0</v>
      </c>
      <c r="H351" s="53"/>
      <c r="I351" s="90"/>
      <c r="J351" s="44">
        <v>0</v>
      </c>
      <c r="K351" s="42"/>
      <c r="L351" s="59"/>
      <c r="M351" s="44">
        <v>0</v>
      </c>
      <c r="P351" s="179">
        <v>158292</v>
      </c>
      <c r="S351" s="179">
        <v>158292</v>
      </c>
    </row>
    <row r="352" spans="2:19" customFormat="1" hidden="1">
      <c r="B352" s="43" t="s">
        <v>649</v>
      </c>
      <c r="C352" s="45" t="s">
        <v>635</v>
      </c>
      <c r="D352" s="44">
        <v>0</v>
      </c>
      <c r="E352" s="53"/>
      <c r="F352" s="90"/>
      <c r="G352" s="44">
        <v>0</v>
      </c>
      <c r="H352" s="53"/>
      <c r="I352" s="90"/>
      <c r="J352" s="44">
        <v>0</v>
      </c>
      <c r="K352" s="42"/>
      <c r="L352" s="59"/>
      <c r="M352" s="44">
        <v>0</v>
      </c>
      <c r="P352" s="128">
        <v>158292</v>
      </c>
      <c r="S352" s="128">
        <v>158292</v>
      </c>
    </row>
    <row r="353" spans="2:19" customFormat="1" hidden="1">
      <c r="B353" s="43" t="s">
        <v>650</v>
      </c>
      <c r="C353" s="45" t="s">
        <v>637</v>
      </c>
      <c r="D353" s="44">
        <v>0</v>
      </c>
      <c r="E353" s="53"/>
      <c r="F353" s="90"/>
      <c r="G353" s="44">
        <v>0</v>
      </c>
      <c r="H353" s="53"/>
      <c r="I353" s="90"/>
      <c r="J353" s="44">
        <v>0</v>
      </c>
      <c r="K353" s="42"/>
      <c r="L353" s="59"/>
      <c r="M353" s="44">
        <v>0</v>
      </c>
      <c r="P353" s="178">
        <v>15829</v>
      </c>
      <c r="S353" s="178">
        <v>15829</v>
      </c>
    </row>
    <row r="354" spans="2:19" customFormat="1" hidden="1">
      <c r="B354" s="43" t="s">
        <v>651</v>
      </c>
      <c r="C354" s="45" t="s">
        <v>639</v>
      </c>
      <c r="D354" s="44">
        <v>0</v>
      </c>
      <c r="E354" s="53"/>
      <c r="F354" s="90"/>
      <c r="G354" s="44">
        <v>0</v>
      </c>
      <c r="H354" s="53"/>
      <c r="I354" s="90"/>
      <c r="J354" s="44">
        <v>0</v>
      </c>
      <c r="K354" s="42"/>
      <c r="L354" s="59"/>
      <c r="M354" s="44">
        <v>0</v>
      </c>
      <c r="P354" s="128">
        <v>2638</v>
      </c>
      <c r="S354" s="128">
        <v>2638</v>
      </c>
    </row>
    <row r="355" spans="2:19" customFormat="1" hidden="1">
      <c r="B355" s="43" t="s">
        <v>652</v>
      </c>
      <c r="C355" s="45" t="s">
        <v>641</v>
      </c>
      <c r="D355" s="44">
        <v>0</v>
      </c>
      <c r="E355" s="53"/>
      <c r="F355" s="90"/>
      <c r="G355" s="44">
        <v>0</v>
      </c>
      <c r="H355" s="53"/>
      <c r="I355" s="90"/>
      <c r="J355" s="44">
        <v>0</v>
      </c>
      <c r="K355" s="42"/>
      <c r="L355" s="59"/>
      <c r="M355" s="44">
        <v>0</v>
      </c>
      <c r="P355" s="128">
        <v>13191</v>
      </c>
      <c r="S355" s="128">
        <v>13191</v>
      </c>
    </row>
    <row r="356" spans="2:19" customFormat="1" hidden="1">
      <c r="B356" s="43" t="s">
        <v>653</v>
      </c>
      <c r="C356" s="45" t="s">
        <v>643</v>
      </c>
      <c r="D356" s="44">
        <v>0</v>
      </c>
      <c r="E356" s="53"/>
      <c r="F356" s="90"/>
      <c r="G356" s="44">
        <v>0</v>
      </c>
      <c r="H356" s="53"/>
      <c r="I356" s="90"/>
      <c r="J356" s="44">
        <v>0</v>
      </c>
      <c r="K356" s="42"/>
      <c r="L356" s="59"/>
      <c r="M356" s="44">
        <v>0</v>
      </c>
      <c r="P356" s="129"/>
      <c r="S356" s="129"/>
    </row>
    <row r="357" spans="2:19" customFormat="1" ht="15.75" hidden="1">
      <c r="B357" s="39" t="s">
        <v>654</v>
      </c>
      <c r="C357" s="40" t="s">
        <v>655</v>
      </c>
      <c r="D357" s="46">
        <f>SUM(D358:D360)</f>
        <v>0</v>
      </c>
      <c r="E357" s="53"/>
      <c r="F357" s="91"/>
      <c r="G357" s="46">
        <f>SUM(G358:G360)</f>
        <v>0</v>
      </c>
      <c r="H357" s="53"/>
      <c r="I357" s="91"/>
      <c r="J357" s="46">
        <f>SUM(J358:J360)</f>
        <v>0</v>
      </c>
      <c r="K357" s="42"/>
      <c r="L357" s="59"/>
      <c r="M357" s="46">
        <f>SUM(M358:M360)</f>
        <v>0</v>
      </c>
      <c r="P357" s="182">
        <v>140000</v>
      </c>
      <c r="S357" s="182">
        <v>140000</v>
      </c>
    </row>
    <row r="358" spans="2:19" customFormat="1" hidden="1">
      <c r="B358" s="43" t="s">
        <v>656</v>
      </c>
      <c r="C358" s="45" t="s">
        <v>657</v>
      </c>
      <c r="D358" s="44">
        <v>0</v>
      </c>
      <c r="E358" s="53"/>
      <c r="F358" s="90"/>
      <c r="G358" s="44">
        <v>0</v>
      </c>
      <c r="H358" s="53"/>
      <c r="I358" s="90"/>
      <c r="J358" s="44">
        <v>0</v>
      </c>
      <c r="K358" s="42"/>
      <c r="L358" s="59"/>
      <c r="M358" s="44">
        <v>0</v>
      </c>
      <c r="P358" s="130">
        <v>0</v>
      </c>
      <c r="S358" s="130">
        <v>0</v>
      </c>
    </row>
    <row r="359" spans="2:19" customFormat="1" hidden="1">
      <c r="B359" s="43" t="s">
        <v>658</v>
      </c>
      <c r="C359" s="45" t="s">
        <v>659</v>
      </c>
      <c r="D359" s="44">
        <v>0</v>
      </c>
      <c r="E359" s="53"/>
      <c r="F359" s="90"/>
      <c r="G359" s="44">
        <v>0</v>
      </c>
      <c r="H359" s="53"/>
      <c r="I359" s="90"/>
      <c r="J359" s="44">
        <v>0</v>
      </c>
      <c r="K359" s="42"/>
      <c r="L359" s="59"/>
      <c r="M359" s="44">
        <v>0</v>
      </c>
      <c r="P359" s="127">
        <v>0</v>
      </c>
      <c r="S359" s="127">
        <v>0</v>
      </c>
    </row>
    <row r="360" spans="2:19" customFormat="1" hidden="1">
      <c r="B360" s="43" t="s">
        <v>660</v>
      </c>
      <c r="C360" s="45" t="s">
        <v>661</v>
      </c>
      <c r="D360" s="44">
        <v>0</v>
      </c>
      <c r="E360" s="53"/>
      <c r="F360" s="90"/>
      <c r="G360" s="44">
        <v>0</v>
      </c>
      <c r="H360" s="53"/>
      <c r="I360" s="90"/>
      <c r="J360" s="44">
        <v>0</v>
      </c>
      <c r="K360" s="42"/>
      <c r="L360" s="59"/>
      <c r="M360" s="44">
        <v>0</v>
      </c>
      <c r="P360" s="128">
        <v>0</v>
      </c>
      <c r="S360" s="128">
        <v>0</v>
      </c>
    </row>
    <row r="361" spans="2:19" s="17" customFormat="1" hidden="1">
      <c r="B361" s="47" t="s">
        <v>662</v>
      </c>
      <c r="C361" s="48" t="s">
        <v>663</v>
      </c>
      <c r="D361" s="49">
        <f>D362+D365+D367+D370+D373+D376</f>
        <v>0</v>
      </c>
      <c r="E361" s="53"/>
      <c r="F361" s="92"/>
      <c r="G361" s="49">
        <f>G362+G365+G367+G370+G373+G376</f>
        <v>0</v>
      </c>
      <c r="H361" s="53"/>
      <c r="I361" s="92"/>
      <c r="J361" s="49">
        <f>J362+J365+J367+J370+J373+J376</f>
        <v>0</v>
      </c>
      <c r="L361" s="59"/>
      <c r="M361" s="49">
        <f>M362+M365+M367+M370+M373+M376</f>
        <v>0</v>
      </c>
      <c r="P361" s="125">
        <v>140000</v>
      </c>
      <c r="S361" s="125">
        <v>140000</v>
      </c>
    </row>
    <row r="362" spans="2:19" customFormat="1" hidden="1">
      <c r="B362" s="39" t="s">
        <v>664</v>
      </c>
      <c r="C362" s="40" t="s">
        <v>665</v>
      </c>
      <c r="D362" s="46">
        <f>SUM(D363:D364)</f>
        <v>0</v>
      </c>
      <c r="E362" s="53"/>
      <c r="F362" s="91"/>
      <c r="G362" s="46">
        <f>SUM(G363:G364)</f>
        <v>0</v>
      </c>
      <c r="H362" s="53"/>
      <c r="I362" s="91"/>
      <c r="J362" s="46">
        <f>SUM(J363:J364)</f>
        <v>0</v>
      </c>
      <c r="K362" s="42"/>
      <c r="L362" s="59"/>
      <c r="M362" s="46">
        <f>SUM(M363:M364)</f>
        <v>0</v>
      </c>
      <c r="P362" s="125">
        <v>140000</v>
      </c>
      <c r="S362" s="125">
        <v>140000</v>
      </c>
    </row>
    <row r="363" spans="2:19" customFormat="1" hidden="1">
      <c r="B363" s="43" t="s">
        <v>666</v>
      </c>
      <c r="C363" s="45" t="s">
        <v>667</v>
      </c>
      <c r="D363" s="44">
        <v>0</v>
      </c>
      <c r="E363" s="53"/>
      <c r="F363" s="90"/>
      <c r="G363" s="44">
        <v>0</v>
      </c>
      <c r="H363" s="53"/>
      <c r="I363" s="90"/>
      <c r="J363" s="44">
        <v>0</v>
      </c>
      <c r="K363" s="42"/>
      <c r="L363" s="59"/>
      <c r="M363" s="44">
        <v>0</v>
      </c>
      <c r="P363" s="128">
        <v>140000</v>
      </c>
      <c r="S363" s="128">
        <v>140000</v>
      </c>
    </row>
    <row r="364" spans="2:19" customFormat="1" hidden="1">
      <c r="B364" s="43" t="s">
        <v>668</v>
      </c>
      <c r="C364" s="45" t="s">
        <v>669</v>
      </c>
      <c r="D364" s="44">
        <v>0</v>
      </c>
      <c r="E364" s="53"/>
      <c r="F364" s="90"/>
      <c r="G364" s="44">
        <v>0</v>
      </c>
      <c r="H364" s="53"/>
      <c r="I364" s="90"/>
      <c r="J364" s="44">
        <v>0</v>
      </c>
      <c r="K364" s="42"/>
      <c r="L364" s="59"/>
      <c r="M364" s="44">
        <v>0</v>
      </c>
    </row>
    <row r="365" spans="2:19" customFormat="1" hidden="1">
      <c r="B365" s="39" t="s">
        <v>670</v>
      </c>
      <c r="C365" s="40" t="s">
        <v>671</v>
      </c>
      <c r="D365" s="46">
        <f>SUM(D366)</f>
        <v>0</v>
      </c>
      <c r="E365" s="53"/>
      <c r="F365" s="91"/>
      <c r="G365" s="46">
        <f>SUM(G366)</f>
        <v>0</v>
      </c>
      <c r="H365" s="53"/>
      <c r="I365" s="91"/>
      <c r="J365" s="46">
        <f>SUM(J366)</f>
        <v>0</v>
      </c>
      <c r="K365" s="42"/>
      <c r="L365" s="59"/>
      <c r="M365" s="46">
        <f>SUM(M366)</f>
        <v>0</v>
      </c>
    </row>
    <row r="366" spans="2:19" customFormat="1" ht="22.5" hidden="1">
      <c r="B366" s="43" t="s">
        <v>672</v>
      </c>
      <c r="C366" s="45" t="s">
        <v>673</v>
      </c>
      <c r="D366" s="44">
        <v>0</v>
      </c>
      <c r="E366" s="53"/>
      <c r="F366" s="90"/>
      <c r="G366" s="44">
        <v>0</v>
      </c>
      <c r="H366" s="53"/>
      <c r="I366" s="90"/>
      <c r="J366" s="44">
        <v>0</v>
      </c>
      <c r="K366" s="42"/>
      <c r="L366" s="59"/>
      <c r="M366" s="44">
        <v>0</v>
      </c>
    </row>
    <row r="367" spans="2:19" customFormat="1" hidden="1">
      <c r="B367" s="39" t="s">
        <v>674</v>
      </c>
      <c r="C367" s="40" t="s">
        <v>675</v>
      </c>
      <c r="D367" s="46">
        <f>SUM(D368:D369)</f>
        <v>0</v>
      </c>
      <c r="E367" s="53"/>
      <c r="F367" s="91"/>
      <c r="G367" s="46">
        <f>SUM(G368:G369)</f>
        <v>0</v>
      </c>
      <c r="H367" s="53"/>
      <c r="I367" s="91"/>
      <c r="J367" s="46">
        <f>SUM(J368:J369)</f>
        <v>0</v>
      </c>
      <c r="K367" s="42"/>
      <c r="L367" s="59"/>
      <c r="M367" s="46">
        <f>SUM(M368:M369)</f>
        <v>0</v>
      </c>
    </row>
    <row r="368" spans="2:19" customFormat="1" hidden="1">
      <c r="B368" s="43" t="s">
        <v>676</v>
      </c>
      <c r="C368" s="45" t="s">
        <v>677</v>
      </c>
      <c r="D368" s="44">
        <v>0</v>
      </c>
      <c r="E368" s="53"/>
      <c r="F368" s="90"/>
      <c r="G368" s="44">
        <v>0</v>
      </c>
      <c r="H368" s="53"/>
      <c r="I368" s="90"/>
      <c r="J368" s="44">
        <v>0</v>
      </c>
      <c r="K368" s="42"/>
      <c r="L368" s="59"/>
      <c r="M368" s="44">
        <v>0</v>
      </c>
    </row>
    <row r="369" spans="2:13" customFormat="1" hidden="1">
      <c r="B369" s="43" t="s">
        <v>678</v>
      </c>
      <c r="C369" s="45" t="s">
        <v>679</v>
      </c>
      <c r="D369" s="44">
        <v>0</v>
      </c>
      <c r="E369" s="53"/>
      <c r="F369" s="90"/>
      <c r="G369" s="44">
        <v>0</v>
      </c>
      <c r="H369" s="53"/>
      <c r="I369" s="90"/>
      <c r="J369" s="44">
        <v>0</v>
      </c>
      <c r="K369" s="42"/>
      <c r="L369" s="59"/>
      <c r="M369" s="44">
        <v>0</v>
      </c>
    </row>
    <row r="370" spans="2:13" customFormat="1" hidden="1">
      <c r="B370" s="39" t="s">
        <v>680</v>
      </c>
      <c r="C370" s="40" t="s">
        <v>681</v>
      </c>
      <c r="D370" s="46">
        <f>SUM(D371:D372)</f>
        <v>0</v>
      </c>
      <c r="E370" s="53"/>
      <c r="F370" s="91"/>
      <c r="G370" s="46">
        <f>SUM(G371:G372)</f>
        <v>0</v>
      </c>
      <c r="H370" s="53"/>
      <c r="I370" s="91"/>
      <c r="J370" s="46">
        <f>SUM(J371:J372)</f>
        <v>0</v>
      </c>
      <c r="K370" s="42"/>
      <c r="L370" s="59"/>
      <c r="M370" s="46">
        <f>SUM(M371:M372)</f>
        <v>0</v>
      </c>
    </row>
    <row r="371" spans="2:13" customFormat="1" hidden="1">
      <c r="B371" s="43" t="s">
        <v>682</v>
      </c>
      <c r="C371" s="45" t="s">
        <v>683</v>
      </c>
      <c r="D371" s="44">
        <v>0</v>
      </c>
      <c r="E371" s="53"/>
      <c r="F371" s="90"/>
      <c r="G371" s="44">
        <v>0</v>
      </c>
      <c r="H371" s="53"/>
      <c r="I371" s="90"/>
      <c r="J371" s="44">
        <v>0</v>
      </c>
      <c r="K371" s="42"/>
      <c r="L371" s="59"/>
      <c r="M371" s="44">
        <v>0</v>
      </c>
    </row>
    <row r="372" spans="2:13" customFormat="1" hidden="1">
      <c r="B372" s="43" t="s">
        <v>684</v>
      </c>
      <c r="C372" s="45" t="s">
        <v>685</v>
      </c>
      <c r="D372" s="44">
        <v>0</v>
      </c>
      <c r="E372" s="53"/>
      <c r="F372" s="90"/>
      <c r="G372" s="44">
        <v>0</v>
      </c>
      <c r="H372" s="53"/>
      <c r="I372" s="90"/>
      <c r="J372" s="44">
        <v>0</v>
      </c>
      <c r="K372" s="42"/>
      <c r="L372" s="59"/>
      <c r="M372" s="44">
        <v>0</v>
      </c>
    </row>
    <row r="373" spans="2:13" customFormat="1" hidden="1">
      <c r="B373" s="39" t="s">
        <v>686</v>
      </c>
      <c r="C373" s="40" t="s">
        <v>687</v>
      </c>
      <c r="D373" s="46">
        <f>SUM(D374:D378)</f>
        <v>0</v>
      </c>
      <c r="E373" s="53"/>
      <c r="F373" s="91"/>
      <c r="G373" s="46">
        <f>SUM(G374:G378)</f>
        <v>0</v>
      </c>
      <c r="H373" s="53"/>
      <c r="I373" s="91"/>
      <c r="J373" s="46">
        <f>SUM(J374:J378)</f>
        <v>0</v>
      </c>
      <c r="K373" s="42"/>
      <c r="L373" s="59"/>
      <c r="M373" s="46">
        <f>SUM(M374:M378)</f>
        <v>0</v>
      </c>
    </row>
    <row r="374" spans="2:13" customFormat="1" hidden="1">
      <c r="B374" s="43" t="s">
        <v>688</v>
      </c>
      <c r="C374" s="45" t="s">
        <v>689</v>
      </c>
      <c r="D374" s="44">
        <v>0</v>
      </c>
      <c r="E374" s="53"/>
      <c r="F374" s="90"/>
      <c r="G374" s="44">
        <v>0</v>
      </c>
      <c r="H374" s="53"/>
      <c r="I374" s="90"/>
      <c r="J374" s="44">
        <v>0</v>
      </c>
      <c r="K374" s="42"/>
      <c r="L374" s="59"/>
      <c r="M374" s="44">
        <v>0</v>
      </c>
    </row>
    <row r="375" spans="2:13" customFormat="1" hidden="1">
      <c r="B375" s="43" t="s">
        <v>690</v>
      </c>
      <c r="C375" s="45" t="s">
        <v>691</v>
      </c>
      <c r="D375" s="44">
        <v>0</v>
      </c>
      <c r="E375" s="53"/>
      <c r="F375" s="90"/>
      <c r="G375" s="44">
        <v>0</v>
      </c>
      <c r="H375" s="53"/>
      <c r="I375" s="90"/>
      <c r="J375" s="44">
        <v>0</v>
      </c>
      <c r="K375" s="42"/>
      <c r="L375" s="59"/>
      <c r="M375" s="44">
        <v>0</v>
      </c>
    </row>
    <row r="376" spans="2:13" customFormat="1" hidden="1">
      <c r="B376" s="39" t="s">
        <v>692</v>
      </c>
      <c r="C376" s="40" t="s">
        <v>693</v>
      </c>
      <c r="D376" s="46">
        <f>SUM(D377:D378)</f>
        <v>0</v>
      </c>
      <c r="E376" s="53"/>
      <c r="F376" s="91"/>
      <c r="G376" s="46">
        <f>SUM(G377:G378)</f>
        <v>0</v>
      </c>
      <c r="H376" s="53"/>
      <c r="I376" s="91"/>
      <c r="J376" s="46">
        <f>SUM(J377:J378)</f>
        <v>0</v>
      </c>
      <c r="K376" s="42"/>
      <c r="L376" s="59"/>
      <c r="M376" s="46">
        <f>SUM(M377:M378)</f>
        <v>0</v>
      </c>
    </row>
    <row r="377" spans="2:13" customFormat="1" hidden="1">
      <c r="B377" s="43" t="s">
        <v>694</v>
      </c>
      <c r="C377" s="45" t="s">
        <v>695</v>
      </c>
      <c r="D377" s="44">
        <v>0</v>
      </c>
      <c r="E377" s="53"/>
      <c r="F377" s="90"/>
      <c r="G377" s="44">
        <v>0</v>
      </c>
      <c r="H377" s="53"/>
      <c r="I377" s="90"/>
      <c r="J377" s="44">
        <v>0</v>
      </c>
      <c r="K377" s="42"/>
      <c r="L377" s="59"/>
      <c r="M377" s="44">
        <v>0</v>
      </c>
    </row>
    <row r="378" spans="2:13" customFormat="1" hidden="1">
      <c r="B378" s="43" t="s">
        <v>696</v>
      </c>
      <c r="C378" s="45" t="s">
        <v>697</v>
      </c>
      <c r="D378" s="44">
        <v>0</v>
      </c>
      <c r="E378" s="53"/>
      <c r="F378" s="90"/>
      <c r="G378" s="44">
        <v>0</v>
      </c>
      <c r="H378" s="53"/>
      <c r="I378" s="90"/>
      <c r="J378" s="44">
        <v>0</v>
      </c>
      <c r="K378" s="42"/>
      <c r="L378" s="59"/>
      <c r="M378" s="44">
        <v>0</v>
      </c>
    </row>
    <row r="379" spans="2:13" s="17" customFormat="1" hidden="1">
      <c r="B379" s="47" t="s">
        <v>698</v>
      </c>
      <c r="C379" s="48" t="s">
        <v>699</v>
      </c>
      <c r="D379" s="49">
        <f>D380</f>
        <v>0</v>
      </c>
      <c r="E379" s="53"/>
      <c r="F379" s="92"/>
      <c r="G379" s="49">
        <f>G380</f>
        <v>0</v>
      </c>
      <c r="H379" s="53"/>
      <c r="I379" s="92"/>
      <c r="J379" s="49">
        <f>J380</f>
        <v>0</v>
      </c>
      <c r="L379" s="59"/>
      <c r="M379" s="49">
        <f>M380</f>
        <v>0</v>
      </c>
    </row>
    <row r="380" spans="2:13" customFormat="1" hidden="1">
      <c r="B380" s="39" t="s">
        <v>700</v>
      </c>
      <c r="C380" s="40" t="s">
        <v>699</v>
      </c>
      <c r="D380" s="46">
        <f>SUM(D381:D383)</f>
        <v>0</v>
      </c>
      <c r="E380" s="53"/>
      <c r="F380" s="91"/>
      <c r="G380" s="46">
        <f>SUM(G381:G383)</f>
        <v>0</v>
      </c>
      <c r="H380" s="53"/>
      <c r="I380" s="91"/>
      <c r="J380" s="46">
        <f>SUM(J381:J383)</f>
        <v>0</v>
      </c>
      <c r="K380" s="42"/>
      <c r="L380" s="59"/>
      <c r="M380" s="46">
        <f>SUM(M381:M383)</f>
        <v>0</v>
      </c>
    </row>
    <row r="381" spans="2:13" customFormat="1" hidden="1">
      <c r="B381" s="43" t="s">
        <v>701</v>
      </c>
      <c r="C381" s="6" t="s">
        <v>702</v>
      </c>
      <c r="D381" s="44">
        <v>0</v>
      </c>
      <c r="E381" s="53"/>
      <c r="F381" s="90"/>
      <c r="G381" s="44">
        <v>0</v>
      </c>
      <c r="H381" s="53"/>
      <c r="I381" s="90"/>
      <c r="J381" s="44">
        <v>0</v>
      </c>
      <c r="K381" s="42"/>
      <c r="L381" s="59"/>
      <c r="M381" s="44">
        <v>0</v>
      </c>
    </row>
    <row r="382" spans="2:13" customFormat="1" hidden="1">
      <c r="B382" s="43" t="s">
        <v>703</v>
      </c>
      <c r="C382" s="6" t="s">
        <v>704</v>
      </c>
      <c r="D382" s="44">
        <v>0</v>
      </c>
      <c r="E382" s="53"/>
      <c r="F382" s="90"/>
      <c r="G382" s="44">
        <v>0</v>
      </c>
      <c r="H382" s="53"/>
      <c r="I382" s="90"/>
      <c r="J382" s="44">
        <v>0</v>
      </c>
      <c r="K382" s="42"/>
      <c r="L382" s="59"/>
      <c r="M382" s="44">
        <v>0</v>
      </c>
    </row>
    <row r="383" spans="2:13" customFormat="1" hidden="1">
      <c r="B383" s="43" t="s">
        <v>705</v>
      </c>
      <c r="C383" s="6" t="s">
        <v>5520</v>
      </c>
      <c r="D383" s="44">
        <v>0</v>
      </c>
      <c r="E383" s="53"/>
      <c r="F383" s="90"/>
      <c r="G383" s="44">
        <v>0</v>
      </c>
      <c r="H383" s="53"/>
      <c r="I383" s="90"/>
      <c r="J383" s="44">
        <v>0</v>
      </c>
      <c r="K383" s="42"/>
      <c r="L383" s="59"/>
      <c r="M383" s="44">
        <v>0</v>
      </c>
    </row>
    <row r="384" spans="2:13" s="18" customFormat="1" hidden="1">
      <c r="B384" s="39" t="s">
        <v>707</v>
      </c>
      <c r="C384" s="40" t="s">
        <v>708</v>
      </c>
      <c r="D384" s="46">
        <f>D385+D389+D393+D395+D397+D399+D401</f>
        <v>0</v>
      </c>
      <c r="E384" s="53"/>
      <c r="F384" s="91"/>
      <c r="G384" s="46">
        <f>G385+G389+G393+G395+G397+G399+G401</f>
        <v>0</v>
      </c>
      <c r="H384" s="53"/>
      <c r="I384" s="91"/>
      <c r="J384" s="46">
        <f>J385+J389+J393+J395+J397+J399+J401</f>
        <v>0</v>
      </c>
      <c r="L384" s="59"/>
      <c r="M384" s="46">
        <f>M385+M389+M393+M395+M397+M399+M401</f>
        <v>0</v>
      </c>
    </row>
    <row r="385" spans="2:13" customFormat="1" hidden="1">
      <c r="B385" s="39" t="s">
        <v>709</v>
      </c>
      <c r="C385" s="40" t="s">
        <v>710</v>
      </c>
      <c r="D385" s="46">
        <f>SUM(D386:D388)</f>
        <v>0</v>
      </c>
      <c r="E385" s="53"/>
      <c r="F385" s="91"/>
      <c r="G385" s="46">
        <f>SUM(G386:G388)</f>
        <v>0</v>
      </c>
      <c r="H385" s="53"/>
      <c r="I385" s="91"/>
      <c r="J385" s="46">
        <f>SUM(J386:J388)</f>
        <v>0</v>
      </c>
      <c r="K385" s="42"/>
      <c r="L385" s="59"/>
      <c r="M385" s="46">
        <f>SUM(M386:M388)</f>
        <v>0</v>
      </c>
    </row>
    <row r="386" spans="2:13" customFormat="1" hidden="1">
      <c r="B386" s="43" t="s">
        <v>711</v>
      </c>
      <c r="C386" s="45" t="s">
        <v>712</v>
      </c>
      <c r="D386" s="44">
        <v>0</v>
      </c>
      <c r="E386" s="53"/>
      <c r="F386" s="90"/>
      <c r="G386" s="44">
        <v>0</v>
      </c>
      <c r="H386" s="53"/>
      <c r="I386" s="90"/>
      <c r="J386" s="44">
        <v>0</v>
      </c>
      <c r="K386" s="42"/>
      <c r="L386" s="59"/>
      <c r="M386" s="44">
        <v>0</v>
      </c>
    </row>
    <row r="387" spans="2:13" customFormat="1" hidden="1">
      <c r="B387" s="43" t="s">
        <v>713</v>
      </c>
      <c r="C387" s="45" t="s">
        <v>714</v>
      </c>
      <c r="D387" s="44">
        <v>0</v>
      </c>
      <c r="E387" s="53"/>
      <c r="F387" s="90"/>
      <c r="G387" s="44">
        <v>0</v>
      </c>
      <c r="H387" s="53"/>
      <c r="I387" s="90"/>
      <c r="J387" s="44">
        <v>0</v>
      </c>
      <c r="K387" s="42"/>
      <c r="L387" s="59"/>
      <c r="M387" s="44">
        <v>0</v>
      </c>
    </row>
    <row r="388" spans="2:13" customFormat="1" hidden="1">
      <c r="B388" s="43" t="s">
        <v>715</v>
      </c>
      <c r="C388" s="45" t="s">
        <v>716</v>
      </c>
      <c r="D388" s="44">
        <v>0</v>
      </c>
      <c r="E388" s="53"/>
      <c r="F388" s="90"/>
      <c r="G388" s="44">
        <v>0</v>
      </c>
      <c r="H388" s="53"/>
      <c r="I388" s="90"/>
      <c r="J388" s="44">
        <v>0</v>
      </c>
      <c r="K388" s="42"/>
      <c r="L388" s="59"/>
      <c r="M388" s="44">
        <v>0</v>
      </c>
    </row>
    <row r="389" spans="2:13" customFormat="1" hidden="1">
      <c r="B389" s="39" t="s">
        <v>717</v>
      </c>
      <c r="C389" s="40" t="s">
        <v>718</v>
      </c>
      <c r="D389" s="46">
        <f>SUM(D390:D392)</f>
        <v>0</v>
      </c>
      <c r="E389" s="53"/>
      <c r="F389" s="91"/>
      <c r="G389" s="46">
        <f>SUM(G390:G392)</f>
        <v>0</v>
      </c>
      <c r="H389" s="53"/>
      <c r="I389" s="91"/>
      <c r="J389" s="46">
        <f>SUM(J390:J392)</f>
        <v>0</v>
      </c>
      <c r="K389" s="42"/>
      <c r="L389" s="59"/>
      <c r="M389" s="46">
        <f>SUM(M390:M392)</f>
        <v>0</v>
      </c>
    </row>
    <row r="390" spans="2:13" customFormat="1" hidden="1">
      <c r="B390" s="43" t="s">
        <v>719</v>
      </c>
      <c r="C390" s="45" t="s">
        <v>720</v>
      </c>
      <c r="D390" s="44">
        <v>0</v>
      </c>
      <c r="E390" s="53"/>
      <c r="F390" s="90"/>
      <c r="G390" s="44">
        <v>0</v>
      </c>
      <c r="H390" s="53"/>
      <c r="I390" s="90"/>
      <c r="J390" s="44">
        <v>0</v>
      </c>
      <c r="K390" s="42"/>
      <c r="L390" s="59"/>
      <c r="M390" s="44">
        <v>0</v>
      </c>
    </row>
    <row r="391" spans="2:13" customFormat="1" hidden="1">
      <c r="B391" s="43" t="s">
        <v>721</v>
      </c>
      <c r="C391" s="45" t="s">
        <v>722</v>
      </c>
      <c r="D391" s="44">
        <v>0</v>
      </c>
      <c r="E391" s="53"/>
      <c r="F391" s="90"/>
      <c r="G391" s="44">
        <v>0</v>
      </c>
      <c r="H391" s="53"/>
      <c r="I391" s="90"/>
      <c r="J391" s="44">
        <v>0</v>
      </c>
      <c r="K391" s="42"/>
      <c r="L391" s="59"/>
      <c r="M391" s="44">
        <v>0</v>
      </c>
    </row>
    <row r="392" spans="2:13" customFormat="1" hidden="1">
      <c r="B392" s="43" t="s">
        <v>723</v>
      </c>
      <c r="C392" s="45" t="s">
        <v>724</v>
      </c>
      <c r="D392" s="44">
        <v>0</v>
      </c>
      <c r="E392" s="53"/>
      <c r="F392" s="90"/>
      <c r="G392" s="44">
        <v>0</v>
      </c>
      <c r="H392" s="53"/>
      <c r="I392" s="90"/>
      <c r="J392" s="44">
        <v>0</v>
      </c>
      <c r="K392" s="42"/>
      <c r="L392" s="59"/>
      <c r="M392" s="44">
        <v>0</v>
      </c>
    </row>
    <row r="393" spans="2:13" customFormat="1" hidden="1">
      <c r="B393" s="39" t="s">
        <v>725</v>
      </c>
      <c r="C393" s="40" t="s">
        <v>726</v>
      </c>
      <c r="D393" s="46">
        <f>SUM(D394)</f>
        <v>0</v>
      </c>
      <c r="E393" s="53"/>
      <c r="F393" s="91"/>
      <c r="G393" s="46">
        <f>SUM(G394)</f>
        <v>0</v>
      </c>
      <c r="H393" s="53"/>
      <c r="I393" s="91"/>
      <c r="J393" s="46">
        <f>SUM(J394)</f>
        <v>0</v>
      </c>
      <c r="K393" s="42"/>
      <c r="L393" s="59"/>
      <c r="M393" s="46">
        <f>SUM(M394)</f>
        <v>0</v>
      </c>
    </row>
    <row r="394" spans="2:13" customFormat="1" hidden="1">
      <c r="B394" s="43" t="s">
        <v>727</v>
      </c>
      <c r="C394" s="45" t="s">
        <v>728</v>
      </c>
      <c r="D394" s="44">
        <v>0</v>
      </c>
      <c r="E394" s="53"/>
      <c r="F394" s="90"/>
      <c r="G394" s="44">
        <v>0</v>
      </c>
      <c r="H394" s="53"/>
      <c r="I394" s="90"/>
      <c r="J394" s="44">
        <v>0</v>
      </c>
      <c r="K394" s="42"/>
      <c r="L394" s="59"/>
      <c r="M394" s="44">
        <v>0</v>
      </c>
    </row>
    <row r="395" spans="2:13" customFormat="1" hidden="1">
      <c r="B395" s="39" t="s">
        <v>729</v>
      </c>
      <c r="C395" s="40" t="s">
        <v>730</v>
      </c>
      <c r="D395" s="46">
        <f>SUM(D396)</f>
        <v>0</v>
      </c>
      <c r="E395" s="53"/>
      <c r="F395" s="91"/>
      <c r="G395" s="46">
        <f>SUM(G396)</f>
        <v>0</v>
      </c>
      <c r="H395" s="53"/>
      <c r="I395" s="91"/>
      <c r="J395" s="46">
        <f>SUM(J396)</f>
        <v>0</v>
      </c>
      <c r="K395" s="42"/>
      <c r="L395" s="59"/>
      <c r="M395" s="46">
        <f>SUM(M396)</f>
        <v>0</v>
      </c>
    </row>
    <row r="396" spans="2:13" customFormat="1" hidden="1">
      <c r="B396" s="43" t="s">
        <v>731</v>
      </c>
      <c r="C396" s="45" t="s">
        <v>732</v>
      </c>
      <c r="D396" s="44">
        <v>0</v>
      </c>
      <c r="E396" s="53"/>
      <c r="F396" s="90"/>
      <c r="G396" s="44">
        <v>0</v>
      </c>
      <c r="H396" s="53"/>
      <c r="I396" s="90"/>
      <c r="J396" s="44">
        <v>0</v>
      </c>
      <c r="K396" s="42"/>
      <c r="L396" s="59"/>
      <c r="M396" s="44">
        <v>0</v>
      </c>
    </row>
    <row r="397" spans="2:13" customFormat="1" hidden="1">
      <c r="B397" s="39" t="s">
        <v>733</v>
      </c>
      <c r="C397" s="40" t="s">
        <v>734</v>
      </c>
      <c r="D397" s="46">
        <f>SUM(D398)</f>
        <v>0</v>
      </c>
      <c r="E397" s="53"/>
      <c r="F397" s="91"/>
      <c r="G397" s="46">
        <f>SUM(G398)</f>
        <v>0</v>
      </c>
      <c r="H397" s="53"/>
      <c r="I397" s="91"/>
      <c r="J397" s="46">
        <f>SUM(J398)</f>
        <v>0</v>
      </c>
      <c r="K397" s="42"/>
      <c r="L397" s="59"/>
      <c r="M397" s="46">
        <f>SUM(M398)</f>
        <v>0</v>
      </c>
    </row>
    <row r="398" spans="2:13" customFormat="1" hidden="1">
      <c r="B398" s="43" t="s">
        <v>735</v>
      </c>
      <c r="C398" s="45" t="s">
        <v>736</v>
      </c>
      <c r="D398" s="44">
        <v>0</v>
      </c>
      <c r="E398" s="53"/>
      <c r="F398" s="90"/>
      <c r="G398" s="44">
        <v>0</v>
      </c>
      <c r="H398" s="53"/>
      <c r="I398" s="90"/>
      <c r="J398" s="44">
        <v>0</v>
      </c>
      <c r="K398" s="42"/>
      <c r="L398" s="59"/>
      <c r="M398" s="44">
        <v>0</v>
      </c>
    </row>
    <row r="399" spans="2:13" customFormat="1" hidden="1">
      <c r="B399" s="39" t="s">
        <v>737</v>
      </c>
      <c r="C399" s="40" t="s">
        <v>738</v>
      </c>
      <c r="D399" s="46">
        <f>SUM(D400)</f>
        <v>0</v>
      </c>
      <c r="E399" s="53"/>
      <c r="F399" s="91"/>
      <c r="G399" s="46">
        <f>SUM(G400)</f>
        <v>0</v>
      </c>
      <c r="H399" s="53"/>
      <c r="I399" s="91"/>
      <c r="J399" s="46">
        <f>SUM(J400)</f>
        <v>0</v>
      </c>
      <c r="K399" s="42"/>
      <c r="L399" s="59"/>
      <c r="M399" s="46">
        <f>SUM(M400)</f>
        <v>0</v>
      </c>
    </row>
    <row r="400" spans="2:13" customFormat="1" hidden="1">
      <c r="B400" s="43" t="s">
        <v>739</v>
      </c>
      <c r="C400" s="45" t="s">
        <v>740</v>
      </c>
      <c r="D400" s="44">
        <v>0</v>
      </c>
      <c r="E400" s="53"/>
      <c r="F400" s="90"/>
      <c r="G400" s="44">
        <v>0</v>
      </c>
      <c r="H400" s="53"/>
      <c r="I400" s="90"/>
      <c r="J400" s="44">
        <v>0</v>
      </c>
      <c r="K400" s="42"/>
      <c r="L400" s="59"/>
      <c r="M400" s="44">
        <v>0</v>
      </c>
    </row>
    <row r="401" spans="1:16382" customFormat="1" hidden="1">
      <c r="B401" s="39" t="s">
        <v>741</v>
      </c>
      <c r="C401" s="51" t="s">
        <v>742</v>
      </c>
      <c r="D401" s="46">
        <f>SUM(D402)</f>
        <v>0</v>
      </c>
      <c r="E401" s="53"/>
      <c r="F401" s="91"/>
      <c r="G401" s="46">
        <f>SUM(G402)</f>
        <v>0</v>
      </c>
      <c r="H401" s="53"/>
      <c r="I401" s="91"/>
      <c r="J401" s="46">
        <f>SUM(J402)</f>
        <v>0</v>
      </c>
      <c r="K401" s="42"/>
      <c r="L401" s="59"/>
      <c r="M401" s="46">
        <f>SUM(M402)</f>
        <v>0</v>
      </c>
    </row>
    <row r="402" spans="1:16382" customFormat="1" hidden="1">
      <c r="B402" s="43" t="s">
        <v>743</v>
      </c>
      <c r="C402" s="45" t="s">
        <v>744</v>
      </c>
      <c r="D402" s="44">
        <v>0</v>
      </c>
      <c r="E402" s="53"/>
      <c r="F402" s="90"/>
      <c r="G402" s="44">
        <v>0</v>
      </c>
      <c r="H402" s="53"/>
      <c r="I402" s="90"/>
      <c r="J402" s="44">
        <v>0</v>
      </c>
      <c r="K402" s="42"/>
      <c r="L402" s="59"/>
      <c r="M402" s="44">
        <v>0</v>
      </c>
    </row>
    <row r="403" spans="1:16382">
      <c r="A403" s="21" t="s">
        <v>5618</v>
      </c>
      <c r="B403" s="28"/>
      <c r="C403" s="36"/>
      <c r="D403" s="129"/>
      <c r="E403" s="108"/>
      <c r="F403" s="133"/>
      <c r="G403" s="129"/>
      <c r="H403" s="108"/>
      <c r="I403" s="133"/>
      <c r="J403" s="129"/>
      <c r="K403" s="21"/>
      <c r="L403" s="59"/>
      <c r="M403" s="128"/>
      <c r="P403" s="59"/>
      <c r="S403" s="59"/>
    </row>
    <row r="404" spans="1:16382" s="31" customFormat="1" ht="18.75">
      <c r="A404" s="31" t="s">
        <v>5618</v>
      </c>
      <c r="B404" s="180" t="s">
        <v>5629</v>
      </c>
      <c r="C404" s="180" t="s">
        <v>747</v>
      </c>
      <c r="D404" s="123">
        <f>D405+D477+D562+D672+D711+D773+D796+D814+D819</f>
        <v>1749062</v>
      </c>
      <c r="E404" s="108"/>
      <c r="F404" s="124"/>
      <c r="G404" s="123">
        <f>G405+G477+G562+G672+G711+G773+G796+G814+G819</f>
        <v>1810934.8599999999</v>
      </c>
      <c r="H404" s="108"/>
      <c r="I404" s="124"/>
      <c r="J404" s="123">
        <f>J405+J477+J562+J672+J711+J773+J796+J814+J819</f>
        <v>2358653</v>
      </c>
      <c r="K404" s="65"/>
      <c r="L404" s="65"/>
      <c r="M404" s="186">
        <f>+M405+M477+M562+M672+M835+M841+M845</f>
        <v>2930930</v>
      </c>
      <c r="P404" s="214">
        <f>SUM(P405+P477+P562+P672+P845+P667)</f>
        <v>3531114</v>
      </c>
      <c r="S404" s="214">
        <f>SUM(S405+S477+S562+S672+S845+S667)</f>
        <v>3531114</v>
      </c>
      <c r="V404" s="215">
        <f>V405+V477+V562+V667+V672+V845</f>
        <v>2462359.6</v>
      </c>
    </row>
    <row r="405" spans="1:16382" s="32" customFormat="1">
      <c r="A405" s="32" t="s">
        <v>5618</v>
      </c>
      <c r="B405" s="67" t="s">
        <v>5630</v>
      </c>
      <c r="C405" s="67" t="s">
        <v>3</v>
      </c>
      <c r="D405" s="123">
        <f>D406+D412+D421+D440+D450+D463+D467+D472</f>
        <v>1347062</v>
      </c>
      <c r="E405" s="108"/>
      <c r="F405" s="124"/>
      <c r="G405" s="123">
        <f>G406+G412+G421+G440+G450+G463+G467+G472</f>
        <v>1156434.8599999999</v>
      </c>
      <c r="H405" s="108"/>
      <c r="I405" s="124"/>
      <c r="J405" s="123">
        <f>J406+J412+J421+J440+J450+J463+J467+J472</f>
        <v>1337153</v>
      </c>
      <c r="K405" s="61"/>
      <c r="L405" s="65"/>
      <c r="M405" s="123">
        <f>+M472+M450+M440+M421+M412+M406</f>
        <v>1421429</v>
      </c>
      <c r="N405" s="31"/>
      <c r="O405" s="31"/>
      <c r="P405" s="213">
        <f>SUM(P406+P412+P421+P440+P450+P472)</f>
        <v>1326429</v>
      </c>
      <c r="Q405" s="31"/>
      <c r="R405" s="31"/>
      <c r="S405" s="213">
        <f>SUM(S406+S412+S421+S440+S450+S472)</f>
        <v>1313699</v>
      </c>
      <c r="T405" s="31"/>
      <c r="U405" s="31"/>
      <c r="V405" s="228">
        <f>V406+V412+V421+V440+V450+V472</f>
        <v>1414359.6</v>
      </c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  <c r="HW405" s="31"/>
      <c r="HX405" s="31"/>
      <c r="HY405" s="31"/>
      <c r="HZ405" s="31"/>
      <c r="IA405" s="31"/>
      <c r="IB405" s="31"/>
      <c r="IC405" s="31"/>
      <c r="ID405" s="31"/>
      <c r="IE405" s="31"/>
      <c r="IF405" s="31"/>
      <c r="IG405" s="31"/>
      <c r="IH405" s="31"/>
      <c r="II405" s="31"/>
      <c r="IJ405" s="31"/>
      <c r="IK405" s="31"/>
      <c r="IL405" s="31"/>
      <c r="IM405" s="31"/>
      <c r="IN405" s="31"/>
      <c r="IO405" s="31"/>
      <c r="IP405" s="31"/>
      <c r="IQ405" s="31"/>
      <c r="IR405" s="31"/>
      <c r="IS405" s="31"/>
      <c r="IT405" s="31"/>
      <c r="IU405" s="31"/>
      <c r="IV405" s="31"/>
      <c r="IW405" s="31"/>
      <c r="IX405" s="31"/>
      <c r="IY405" s="31"/>
      <c r="IZ405" s="31"/>
      <c r="JA405" s="31"/>
      <c r="JB405" s="31"/>
      <c r="JC405" s="31"/>
      <c r="JD405" s="31"/>
      <c r="JE405" s="31"/>
      <c r="JF405" s="31"/>
      <c r="JG405" s="31"/>
      <c r="JH405" s="31"/>
      <c r="JI405" s="31"/>
      <c r="JJ405" s="31"/>
      <c r="JK405" s="31"/>
      <c r="JL405" s="31"/>
      <c r="JM405" s="31"/>
      <c r="JN405" s="31"/>
      <c r="JO405" s="31"/>
      <c r="JP405" s="31"/>
      <c r="JQ405" s="31"/>
      <c r="JR405" s="31"/>
      <c r="JS405" s="31"/>
      <c r="JT405" s="31"/>
      <c r="JU405" s="31"/>
      <c r="JV405" s="31"/>
      <c r="JW405" s="31"/>
      <c r="JX405" s="31"/>
      <c r="JY405" s="31"/>
      <c r="JZ405" s="31"/>
      <c r="KA405" s="31"/>
      <c r="KB405" s="31"/>
      <c r="KC405" s="31"/>
      <c r="KD405" s="31"/>
      <c r="KE405" s="31"/>
      <c r="KF405" s="31"/>
      <c r="KG405" s="31"/>
      <c r="KH405" s="31"/>
      <c r="KI405" s="31"/>
      <c r="KJ405" s="31"/>
      <c r="KK405" s="31"/>
      <c r="KL405" s="31"/>
      <c r="KM405" s="31"/>
      <c r="KN405" s="31"/>
      <c r="KO405" s="31"/>
      <c r="KP405" s="31"/>
      <c r="KQ405" s="31"/>
      <c r="KR405" s="31"/>
      <c r="KS405" s="31"/>
      <c r="KT405" s="31"/>
      <c r="KU405" s="31"/>
      <c r="KV405" s="31"/>
      <c r="KW405" s="31"/>
      <c r="KX405" s="31"/>
      <c r="KY405" s="31"/>
      <c r="KZ405" s="31"/>
      <c r="LA405" s="31"/>
      <c r="LB405" s="31"/>
      <c r="LC405" s="31"/>
      <c r="LD405" s="31"/>
      <c r="LE405" s="31"/>
      <c r="LF405" s="31"/>
      <c r="LG405" s="31"/>
      <c r="LH405" s="31"/>
      <c r="LI405" s="31"/>
      <c r="LJ405" s="31"/>
      <c r="LK405" s="31"/>
      <c r="LL405" s="31"/>
      <c r="LM405" s="31"/>
      <c r="LN405" s="31"/>
      <c r="LO405" s="31"/>
      <c r="LP405" s="31"/>
      <c r="LQ405" s="31"/>
      <c r="LR405" s="31"/>
      <c r="LS405" s="31"/>
      <c r="LT405" s="31"/>
      <c r="LU405" s="31"/>
      <c r="LV405" s="31"/>
      <c r="LW405" s="31"/>
      <c r="LX405" s="31"/>
      <c r="LY405" s="31"/>
      <c r="LZ405" s="31"/>
      <c r="MA405" s="31"/>
      <c r="MB405" s="31"/>
      <c r="MC405" s="31"/>
      <c r="MD405" s="31"/>
      <c r="ME405" s="31"/>
      <c r="MF405" s="31"/>
      <c r="MG405" s="31"/>
      <c r="MH405" s="31"/>
      <c r="MI405" s="31"/>
      <c r="MJ405" s="31"/>
      <c r="MK405" s="31"/>
      <c r="ML405" s="31"/>
      <c r="MM405" s="31"/>
      <c r="MN405" s="31"/>
      <c r="MO405" s="31"/>
      <c r="MP405" s="31"/>
      <c r="MQ405" s="31"/>
      <c r="MR405" s="31"/>
      <c r="MS405" s="31"/>
      <c r="MT405" s="31"/>
      <c r="MU405" s="31"/>
      <c r="MV405" s="31"/>
      <c r="MW405" s="31"/>
      <c r="MX405" s="31"/>
      <c r="MY405" s="31"/>
      <c r="MZ405" s="31"/>
      <c r="NA405" s="31"/>
      <c r="NB405" s="31"/>
      <c r="NC405" s="31"/>
      <c r="ND405" s="31"/>
      <c r="NE405" s="31"/>
      <c r="NF405" s="31"/>
      <c r="NG405" s="31"/>
      <c r="NH405" s="31"/>
      <c r="NI405" s="31"/>
      <c r="NJ405" s="31"/>
      <c r="NK405" s="31"/>
      <c r="NL405" s="31"/>
      <c r="NM405" s="31"/>
      <c r="NN405" s="31"/>
      <c r="NO405" s="31"/>
      <c r="NP405" s="31"/>
      <c r="NQ405" s="31"/>
      <c r="NR405" s="31"/>
      <c r="NS405" s="31"/>
      <c r="NT405" s="31"/>
      <c r="NU405" s="31"/>
      <c r="NV405" s="31"/>
      <c r="NW405" s="31"/>
      <c r="NX405" s="31"/>
      <c r="NY405" s="31"/>
      <c r="NZ405" s="31"/>
      <c r="OA405" s="31"/>
      <c r="OB405" s="31"/>
      <c r="OC405" s="31"/>
      <c r="OD405" s="31"/>
      <c r="OE405" s="31"/>
      <c r="OF405" s="31"/>
      <c r="OG405" s="31"/>
      <c r="OH405" s="31"/>
      <c r="OI405" s="31"/>
      <c r="OJ405" s="31"/>
      <c r="OK405" s="31"/>
      <c r="OL405" s="31"/>
      <c r="OM405" s="31"/>
      <c r="ON405" s="31"/>
      <c r="OO405" s="31"/>
      <c r="OP405" s="31"/>
      <c r="OQ405" s="31"/>
      <c r="OR405" s="31"/>
      <c r="OS405" s="31"/>
      <c r="OT405" s="31"/>
      <c r="OU405" s="31"/>
      <c r="OV405" s="31"/>
      <c r="OW405" s="31"/>
      <c r="OX405" s="31"/>
      <c r="OY405" s="31"/>
      <c r="OZ405" s="31"/>
      <c r="PA405" s="31"/>
      <c r="PB405" s="31"/>
      <c r="PC405" s="31"/>
      <c r="PD405" s="31"/>
      <c r="PE405" s="31"/>
      <c r="PF405" s="31"/>
      <c r="PG405" s="31"/>
      <c r="PH405" s="31"/>
      <c r="PI405" s="31"/>
      <c r="PJ405" s="31"/>
      <c r="PK405" s="31"/>
      <c r="PL405" s="31"/>
      <c r="PM405" s="31"/>
      <c r="PN405" s="31"/>
      <c r="PO405" s="31"/>
      <c r="PP405" s="31"/>
      <c r="PQ405" s="31"/>
      <c r="PR405" s="31"/>
      <c r="PS405" s="31"/>
      <c r="PT405" s="31"/>
      <c r="PU405" s="31"/>
      <c r="PV405" s="31"/>
      <c r="PW405" s="31"/>
      <c r="PX405" s="31"/>
      <c r="PY405" s="31"/>
      <c r="PZ405" s="31"/>
      <c r="QA405" s="31"/>
      <c r="QB405" s="31"/>
      <c r="QC405" s="31"/>
      <c r="QD405" s="31"/>
      <c r="QE405" s="31"/>
      <c r="QF405" s="31"/>
      <c r="QG405" s="31"/>
      <c r="QH405" s="31"/>
      <c r="QI405" s="31"/>
      <c r="QJ405" s="31"/>
      <c r="QK405" s="31"/>
      <c r="QL405" s="31"/>
      <c r="QM405" s="31"/>
      <c r="QN405" s="31"/>
      <c r="QO405" s="31"/>
      <c r="QP405" s="31"/>
      <c r="QQ405" s="31"/>
      <c r="QR405" s="31"/>
      <c r="QS405" s="31"/>
      <c r="QT405" s="31"/>
      <c r="QU405" s="31"/>
      <c r="QV405" s="31"/>
      <c r="QW405" s="31"/>
      <c r="QX405" s="31"/>
      <c r="QY405" s="31"/>
      <c r="QZ405" s="31"/>
      <c r="RA405" s="31"/>
      <c r="RB405" s="31"/>
      <c r="RC405" s="31"/>
      <c r="RD405" s="31"/>
      <c r="RE405" s="31"/>
      <c r="RF405" s="31"/>
      <c r="RG405" s="31"/>
      <c r="RH405" s="31"/>
      <c r="RI405" s="31"/>
      <c r="RJ405" s="31"/>
      <c r="RK405" s="31"/>
      <c r="RL405" s="31"/>
      <c r="RM405" s="31"/>
      <c r="RN405" s="31"/>
      <c r="RO405" s="31"/>
      <c r="RP405" s="31"/>
      <c r="RQ405" s="31"/>
      <c r="RR405" s="31"/>
      <c r="RS405" s="31"/>
      <c r="RT405" s="31"/>
      <c r="RU405" s="31"/>
      <c r="RV405" s="31"/>
      <c r="RW405" s="31"/>
      <c r="RX405" s="31"/>
      <c r="RY405" s="31"/>
      <c r="RZ405" s="31"/>
      <c r="SA405" s="31"/>
      <c r="SB405" s="31"/>
      <c r="SC405" s="31"/>
      <c r="SD405" s="31"/>
      <c r="SE405" s="31"/>
      <c r="SF405" s="31"/>
      <c r="SG405" s="31"/>
      <c r="SH405" s="31"/>
      <c r="SI405" s="31"/>
      <c r="SJ405" s="31"/>
      <c r="SK405" s="31"/>
      <c r="SL405" s="31"/>
      <c r="SM405" s="31"/>
      <c r="SN405" s="31"/>
      <c r="SO405" s="31"/>
      <c r="SP405" s="31"/>
      <c r="SQ405" s="31"/>
      <c r="SR405" s="31"/>
      <c r="SS405" s="31"/>
      <c r="ST405" s="31"/>
      <c r="SU405" s="31"/>
      <c r="SV405" s="31"/>
      <c r="SW405" s="31"/>
      <c r="SX405" s="31"/>
      <c r="SY405" s="31"/>
      <c r="SZ405" s="31"/>
      <c r="TA405" s="31"/>
      <c r="TB405" s="31"/>
      <c r="TC405" s="31"/>
      <c r="TD405" s="31"/>
      <c r="TE405" s="31"/>
      <c r="TF405" s="31"/>
      <c r="TG405" s="31"/>
      <c r="TH405" s="31"/>
      <c r="TI405" s="31"/>
      <c r="TJ405" s="31"/>
      <c r="TK405" s="31"/>
      <c r="TL405" s="31"/>
      <c r="TM405" s="31"/>
      <c r="TN405" s="31"/>
      <c r="TO405" s="31"/>
      <c r="TP405" s="31"/>
      <c r="TQ405" s="31"/>
      <c r="TR405" s="31"/>
      <c r="TS405" s="31"/>
      <c r="TT405" s="31"/>
      <c r="TU405" s="31"/>
      <c r="TV405" s="31"/>
      <c r="TW405" s="31"/>
      <c r="TX405" s="31"/>
      <c r="TY405" s="31"/>
      <c r="TZ405" s="31"/>
      <c r="UA405" s="31"/>
      <c r="UB405" s="31"/>
      <c r="UC405" s="31"/>
      <c r="UD405" s="31"/>
      <c r="UE405" s="31"/>
      <c r="UF405" s="31"/>
      <c r="UG405" s="31"/>
      <c r="UH405" s="31"/>
      <c r="UI405" s="31"/>
      <c r="UJ405" s="31"/>
      <c r="UK405" s="31"/>
      <c r="UL405" s="31"/>
      <c r="UM405" s="31"/>
      <c r="UN405" s="31"/>
      <c r="UO405" s="31"/>
      <c r="UP405" s="31"/>
      <c r="UQ405" s="31"/>
      <c r="UR405" s="31"/>
      <c r="US405" s="31"/>
      <c r="UT405" s="31"/>
      <c r="UU405" s="31"/>
      <c r="UV405" s="31"/>
      <c r="UW405" s="31"/>
      <c r="UX405" s="31"/>
      <c r="UY405" s="31"/>
      <c r="UZ405" s="31"/>
      <c r="VA405" s="31"/>
      <c r="VB405" s="31"/>
      <c r="VC405" s="31"/>
      <c r="VD405" s="31"/>
      <c r="VE405" s="31"/>
      <c r="VF405" s="31"/>
      <c r="VG405" s="31"/>
      <c r="VH405" s="31"/>
      <c r="VI405" s="31"/>
      <c r="VJ405" s="31"/>
      <c r="VK405" s="31"/>
      <c r="VL405" s="31"/>
      <c r="VM405" s="31"/>
      <c r="VN405" s="31"/>
      <c r="VO405" s="31"/>
      <c r="VP405" s="31"/>
      <c r="VQ405" s="31"/>
      <c r="VR405" s="31"/>
      <c r="VS405" s="31"/>
      <c r="VT405" s="31"/>
      <c r="VU405" s="31"/>
      <c r="VV405" s="31"/>
      <c r="VW405" s="31"/>
      <c r="VX405" s="31"/>
      <c r="VY405" s="31"/>
      <c r="VZ405" s="31"/>
      <c r="WA405" s="31"/>
      <c r="WB405" s="31"/>
      <c r="WC405" s="31"/>
      <c r="WD405" s="31"/>
      <c r="WE405" s="31"/>
      <c r="WF405" s="31"/>
      <c r="WG405" s="31"/>
      <c r="WH405" s="31"/>
      <c r="WI405" s="31"/>
      <c r="WJ405" s="31"/>
      <c r="WK405" s="31"/>
      <c r="WL405" s="31"/>
      <c r="WM405" s="31"/>
      <c r="WN405" s="31"/>
      <c r="WO405" s="31"/>
      <c r="WP405" s="31"/>
      <c r="WQ405" s="31"/>
      <c r="WR405" s="31"/>
      <c r="WS405" s="31"/>
      <c r="WT405" s="31"/>
      <c r="WU405" s="31"/>
      <c r="WV405" s="31"/>
      <c r="WW405" s="31"/>
      <c r="WX405" s="31"/>
      <c r="WY405" s="31"/>
      <c r="WZ405" s="31"/>
      <c r="XA405" s="31"/>
      <c r="XB405" s="31"/>
      <c r="XC405" s="31"/>
      <c r="XD405" s="31"/>
      <c r="XE405" s="31"/>
      <c r="XF405" s="31"/>
      <c r="XG405" s="31"/>
      <c r="XH405" s="31"/>
      <c r="XI405" s="31"/>
      <c r="XJ405" s="31"/>
      <c r="XK405" s="31"/>
      <c r="XL405" s="31"/>
      <c r="XM405" s="31"/>
      <c r="XN405" s="31"/>
      <c r="XO405" s="31"/>
      <c r="XP405" s="31"/>
      <c r="XQ405" s="31"/>
      <c r="XR405" s="31"/>
      <c r="XS405" s="31"/>
      <c r="XT405" s="31"/>
      <c r="XU405" s="31"/>
      <c r="XV405" s="31"/>
      <c r="XW405" s="31"/>
      <c r="XX405" s="31"/>
      <c r="XY405" s="31"/>
      <c r="XZ405" s="31"/>
      <c r="YA405" s="31"/>
      <c r="YB405" s="31"/>
      <c r="YC405" s="31"/>
      <c r="YD405" s="31"/>
      <c r="YE405" s="31"/>
      <c r="YF405" s="31"/>
      <c r="YG405" s="31"/>
      <c r="YH405" s="31"/>
      <c r="YI405" s="31"/>
      <c r="YJ405" s="31"/>
      <c r="YK405" s="31"/>
      <c r="YL405" s="31"/>
      <c r="YM405" s="31"/>
      <c r="YN405" s="31"/>
      <c r="YO405" s="31"/>
      <c r="YP405" s="31"/>
      <c r="YQ405" s="31"/>
      <c r="YR405" s="31"/>
      <c r="YS405" s="31"/>
      <c r="YT405" s="31"/>
      <c r="YU405" s="31"/>
      <c r="YV405" s="31"/>
      <c r="YW405" s="31"/>
      <c r="YX405" s="31"/>
      <c r="YY405" s="31"/>
      <c r="YZ405" s="31"/>
      <c r="ZA405" s="31"/>
      <c r="ZB405" s="31"/>
      <c r="ZC405" s="31"/>
      <c r="ZD405" s="31"/>
      <c r="ZE405" s="31"/>
      <c r="ZF405" s="31"/>
      <c r="ZG405" s="31"/>
      <c r="ZH405" s="31"/>
      <c r="ZI405" s="31"/>
      <c r="ZJ405" s="31"/>
      <c r="ZK405" s="31"/>
      <c r="ZL405" s="31"/>
      <c r="ZM405" s="31"/>
      <c r="ZN405" s="31"/>
      <c r="ZO405" s="31"/>
      <c r="ZP405" s="31"/>
      <c r="ZQ405" s="31"/>
      <c r="ZR405" s="31"/>
      <c r="ZS405" s="31"/>
      <c r="ZT405" s="31"/>
      <c r="ZU405" s="31"/>
      <c r="ZV405" s="31"/>
      <c r="ZW405" s="31"/>
      <c r="ZX405" s="31"/>
      <c r="ZY405" s="31"/>
      <c r="ZZ405" s="31"/>
      <c r="AAA405" s="31"/>
      <c r="AAB405" s="31"/>
      <c r="AAC405" s="31"/>
      <c r="AAD405" s="31"/>
      <c r="AAE405" s="31"/>
      <c r="AAF405" s="31"/>
      <c r="AAG405" s="31"/>
      <c r="AAH405" s="31"/>
      <c r="AAI405" s="31"/>
      <c r="AAJ405" s="31"/>
      <c r="AAK405" s="31"/>
      <c r="AAL405" s="31"/>
      <c r="AAM405" s="31"/>
      <c r="AAN405" s="31"/>
      <c r="AAO405" s="31"/>
      <c r="AAP405" s="31"/>
      <c r="AAQ405" s="31"/>
      <c r="AAR405" s="31"/>
      <c r="AAS405" s="31"/>
      <c r="AAT405" s="31"/>
      <c r="AAU405" s="31"/>
      <c r="AAV405" s="31"/>
      <c r="AAW405" s="31"/>
      <c r="AAX405" s="31"/>
      <c r="AAY405" s="31"/>
      <c r="AAZ405" s="31"/>
      <c r="ABA405" s="31"/>
      <c r="ABB405" s="31"/>
      <c r="ABC405" s="31"/>
      <c r="ABD405" s="31"/>
      <c r="ABE405" s="31"/>
      <c r="ABF405" s="31"/>
      <c r="ABG405" s="31"/>
      <c r="ABH405" s="31"/>
      <c r="ABI405" s="31"/>
      <c r="ABJ405" s="31"/>
      <c r="ABK405" s="31"/>
      <c r="ABL405" s="31"/>
      <c r="ABM405" s="31"/>
      <c r="ABN405" s="31"/>
      <c r="ABO405" s="31"/>
      <c r="ABP405" s="31"/>
      <c r="ABQ405" s="31"/>
      <c r="ABR405" s="31"/>
      <c r="ABS405" s="31"/>
      <c r="ABT405" s="31"/>
      <c r="ABU405" s="31"/>
      <c r="ABV405" s="31"/>
      <c r="ABW405" s="31"/>
      <c r="ABX405" s="31"/>
      <c r="ABY405" s="31"/>
      <c r="ABZ405" s="31"/>
      <c r="ACA405" s="31"/>
      <c r="ACB405" s="31"/>
      <c r="ACC405" s="31"/>
      <c r="ACD405" s="31"/>
      <c r="ACE405" s="31"/>
      <c r="ACF405" s="31"/>
      <c r="ACG405" s="31"/>
      <c r="ACH405" s="31"/>
      <c r="ACI405" s="31"/>
      <c r="ACJ405" s="31"/>
      <c r="ACK405" s="31"/>
      <c r="ACL405" s="31"/>
      <c r="ACM405" s="31"/>
      <c r="ACN405" s="31"/>
      <c r="ACO405" s="31"/>
      <c r="ACP405" s="31"/>
      <c r="ACQ405" s="31"/>
      <c r="ACR405" s="31"/>
      <c r="ACS405" s="31"/>
      <c r="ACT405" s="31"/>
      <c r="ACU405" s="31"/>
      <c r="ACV405" s="31"/>
      <c r="ACW405" s="31"/>
      <c r="ACX405" s="31"/>
      <c r="ACY405" s="31"/>
      <c r="ACZ405" s="31"/>
      <c r="ADA405" s="31"/>
      <c r="ADB405" s="31"/>
      <c r="ADC405" s="31"/>
      <c r="ADD405" s="31"/>
      <c r="ADE405" s="31"/>
      <c r="ADF405" s="31"/>
      <c r="ADG405" s="31"/>
      <c r="ADH405" s="31"/>
      <c r="ADI405" s="31"/>
      <c r="ADJ405" s="31"/>
      <c r="ADK405" s="31"/>
      <c r="ADL405" s="31"/>
      <c r="ADM405" s="31"/>
      <c r="ADN405" s="31"/>
      <c r="ADO405" s="31"/>
      <c r="ADP405" s="31"/>
      <c r="ADQ405" s="31"/>
      <c r="ADR405" s="31"/>
      <c r="ADS405" s="31"/>
      <c r="ADT405" s="31"/>
      <c r="ADU405" s="31"/>
      <c r="ADV405" s="31"/>
      <c r="ADW405" s="31"/>
      <c r="ADX405" s="31"/>
      <c r="ADY405" s="31"/>
      <c r="ADZ405" s="31"/>
      <c r="AEA405" s="31"/>
      <c r="AEB405" s="31"/>
      <c r="AEC405" s="31"/>
      <c r="AED405" s="31"/>
      <c r="AEE405" s="31"/>
      <c r="AEF405" s="31"/>
      <c r="AEG405" s="31"/>
      <c r="AEH405" s="31"/>
      <c r="AEI405" s="31"/>
      <c r="AEJ405" s="31"/>
      <c r="AEK405" s="31"/>
      <c r="AEL405" s="31"/>
      <c r="AEM405" s="31"/>
      <c r="AEN405" s="31"/>
      <c r="AEO405" s="31"/>
      <c r="AEP405" s="31"/>
      <c r="AEQ405" s="31"/>
      <c r="AER405" s="31"/>
      <c r="AES405" s="31"/>
      <c r="AET405" s="31"/>
      <c r="AEU405" s="31"/>
      <c r="AEV405" s="31"/>
      <c r="AEW405" s="31"/>
      <c r="AEX405" s="31"/>
      <c r="AEY405" s="31"/>
      <c r="AEZ405" s="31"/>
      <c r="AFA405" s="31"/>
      <c r="AFB405" s="31"/>
      <c r="AFC405" s="31"/>
      <c r="AFD405" s="31"/>
      <c r="AFE405" s="31"/>
      <c r="AFF405" s="31"/>
      <c r="AFG405" s="31"/>
      <c r="AFH405" s="31"/>
      <c r="AFI405" s="31"/>
      <c r="AFJ405" s="31"/>
      <c r="AFK405" s="31"/>
      <c r="AFL405" s="31"/>
      <c r="AFM405" s="31"/>
      <c r="AFN405" s="31"/>
      <c r="AFO405" s="31"/>
      <c r="AFP405" s="31"/>
      <c r="AFQ405" s="31"/>
      <c r="AFR405" s="31"/>
      <c r="AFS405" s="31"/>
      <c r="AFT405" s="31"/>
      <c r="AFU405" s="31"/>
      <c r="AFV405" s="31"/>
      <c r="AFW405" s="31"/>
      <c r="AFX405" s="31"/>
      <c r="AFY405" s="31"/>
      <c r="AFZ405" s="31"/>
      <c r="AGA405" s="31"/>
      <c r="AGB405" s="31"/>
      <c r="AGC405" s="31"/>
      <c r="AGD405" s="31"/>
      <c r="AGE405" s="31"/>
      <c r="AGF405" s="31"/>
      <c r="AGG405" s="31"/>
      <c r="AGH405" s="31"/>
      <c r="AGI405" s="31"/>
      <c r="AGJ405" s="31"/>
      <c r="AGK405" s="31"/>
      <c r="AGL405" s="31"/>
      <c r="AGM405" s="31"/>
      <c r="AGN405" s="31"/>
      <c r="AGO405" s="31"/>
      <c r="AGP405" s="31"/>
      <c r="AGQ405" s="31"/>
      <c r="AGR405" s="31"/>
      <c r="AGS405" s="31"/>
      <c r="AGT405" s="31"/>
      <c r="AGU405" s="31"/>
      <c r="AGV405" s="31"/>
      <c r="AGW405" s="31"/>
      <c r="AGX405" s="31"/>
      <c r="AGY405" s="31"/>
      <c r="AGZ405" s="31"/>
      <c r="AHA405" s="31"/>
      <c r="AHB405" s="31"/>
      <c r="AHC405" s="31"/>
      <c r="AHD405" s="31"/>
      <c r="AHE405" s="31"/>
      <c r="AHF405" s="31"/>
      <c r="AHG405" s="31"/>
      <c r="AHH405" s="31"/>
      <c r="AHI405" s="31"/>
      <c r="AHJ405" s="31"/>
      <c r="AHK405" s="31"/>
      <c r="AHL405" s="31"/>
      <c r="AHM405" s="31"/>
      <c r="AHN405" s="31"/>
      <c r="AHO405" s="31"/>
      <c r="AHP405" s="31"/>
      <c r="AHQ405" s="31"/>
      <c r="AHR405" s="31"/>
      <c r="AHS405" s="31"/>
      <c r="AHT405" s="31"/>
      <c r="AHU405" s="31"/>
      <c r="AHV405" s="31"/>
      <c r="AHW405" s="31"/>
      <c r="AHX405" s="31"/>
      <c r="AHY405" s="31"/>
      <c r="AHZ405" s="31"/>
      <c r="AIA405" s="31"/>
      <c r="AIB405" s="31"/>
      <c r="AIC405" s="31"/>
      <c r="AID405" s="31"/>
      <c r="AIE405" s="31"/>
      <c r="AIF405" s="31"/>
      <c r="AIG405" s="31"/>
      <c r="AIH405" s="31"/>
      <c r="AII405" s="31"/>
      <c r="AIJ405" s="31"/>
      <c r="AIK405" s="31"/>
      <c r="AIL405" s="31"/>
      <c r="AIM405" s="31"/>
      <c r="AIN405" s="31"/>
      <c r="AIO405" s="31"/>
      <c r="AIP405" s="31"/>
      <c r="AIQ405" s="31"/>
      <c r="AIR405" s="31"/>
      <c r="AIS405" s="31"/>
      <c r="AIT405" s="31"/>
      <c r="AIU405" s="31"/>
      <c r="AIV405" s="31"/>
      <c r="AIW405" s="31"/>
      <c r="AIX405" s="31"/>
      <c r="AIY405" s="31"/>
      <c r="AIZ405" s="31"/>
      <c r="AJA405" s="31"/>
      <c r="AJB405" s="31"/>
      <c r="AJC405" s="31"/>
      <c r="AJD405" s="31"/>
      <c r="AJE405" s="31"/>
      <c r="AJF405" s="31"/>
      <c r="AJG405" s="31"/>
      <c r="AJH405" s="31"/>
      <c r="AJI405" s="31"/>
      <c r="AJJ405" s="31"/>
      <c r="AJK405" s="31"/>
      <c r="AJL405" s="31"/>
      <c r="AJM405" s="31"/>
      <c r="AJN405" s="31"/>
      <c r="AJO405" s="31"/>
      <c r="AJP405" s="31"/>
      <c r="AJQ405" s="31"/>
      <c r="AJR405" s="31"/>
      <c r="AJS405" s="31"/>
      <c r="AJT405" s="31"/>
      <c r="AJU405" s="31"/>
      <c r="AJV405" s="31"/>
      <c r="AJW405" s="31"/>
      <c r="AJX405" s="31"/>
      <c r="AJY405" s="31"/>
      <c r="AJZ405" s="31"/>
      <c r="AKA405" s="31"/>
      <c r="AKB405" s="31"/>
      <c r="AKC405" s="31"/>
      <c r="AKD405" s="31"/>
      <c r="AKE405" s="31"/>
      <c r="AKF405" s="31"/>
      <c r="AKG405" s="31"/>
      <c r="AKH405" s="31"/>
      <c r="AKI405" s="31"/>
      <c r="AKJ405" s="31"/>
      <c r="AKK405" s="31"/>
      <c r="AKL405" s="31"/>
      <c r="AKM405" s="31"/>
      <c r="AKN405" s="31"/>
      <c r="AKO405" s="31"/>
      <c r="AKP405" s="31"/>
      <c r="AKQ405" s="31"/>
      <c r="AKR405" s="31"/>
      <c r="AKS405" s="31"/>
      <c r="AKT405" s="31"/>
      <c r="AKU405" s="31"/>
      <c r="AKV405" s="31"/>
      <c r="AKW405" s="31"/>
      <c r="AKX405" s="31"/>
      <c r="AKY405" s="31"/>
      <c r="AKZ405" s="31"/>
      <c r="ALA405" s="31"/>
      <c r="ALB405" s="31"/>
      <c r="ALC405" s="31"/>
      <c r="ALD405" s="31"/>
      <c r="ALE405" s="31"/>
      <c r="ALF405" s="31"/>
      <c r="ALG405" s="31"/>
      <c r="ALH405" s="31"/>
      <c r="ALI405" s="31"/>
      <c r="ALJ405" s="31"/>
      <c r="ALK405" s="31"/>
      <c r="ALL405" s="31"/>
      <c r="ALM405" s="31"/>
      <c r="ALN405" s="31"/>
      <c r="ALO405" s="31"/>
      <c r="ALP405" s="31"/>
      <c r="ALQ405" s="31"/>
      <c r="ALR405" s="31"/>
      <c r="ALS405" s="31"/>
      <c r="ALT405" s="31"/>
      <c r="ALU405" s="31"/>
      <c r="ALV405" s="31"/>
      <c r="ALW405" s="31"/>
      <c r="ALX405" s="31"/>
      <c r="ALY405" s="31"/>
      <c r="ALZ405" s="31"/>
      <c r="AMA405" s="31"/>
      <c r="AMB405" s="31"/>
      <c r="AMC405" s="31"/>
      <c r="AMD405" s="31"/>
      <c r="AME405" s="31"/>
      <c r="AMF405" s="31"/>
      <c r="AMG405" s="31"/>
      <c r="AMH405" s="31"/>
      <c r="AMI405" s="31"/>
      <c r="AMJ405" s="31"/>
      <c r="AMK405" s="31"/>
      <c r="AML405" s="31"/>
      <c r="AMM405" s="31"/>
      <c r="AMN405" s="31"/>
      <c r="AMO405" s="31"/>
      <c r="AMP405" s="31"/>
      <c r="AMQ405" s="31"/>
      <c r="AMR405" s="31"/>
      <c r="AMS405" s="31"/>
      <c r="AMT405" s="31"/>
      <c r="AMU405" s="31"/>
      <c r="AMV405" s="31"/>
      <c r="AMW405" s="31"/>
      <c r="AMX405" s="31"/>
      <c r="AMY405" s="31"/>
      <c r="AMZ405" s="31"/>
      <c r="ANA405" s="31"/>
      <c r="ANB405" s="31"/>
      <c r="ANC405" s="31"/>
      <c r="AND405" s="31"/>
      <c r="ANE405" s="31"/>
      <c r="ANF405" s="31"/>
      <c r="ANG405" s="31"/>
      <c r="ANH405" s="31"/>
      <c r="ANI405" s="31"/>
      <c r="ANJ405" s="31"/>
      <c r="ANK405" s="31"/>
      <c r="ANL405" s="31"/>
      <c r="ANM405" s="31"/>
      <c r="ANN405" s="31"/>
      <c r="ANO405" s="31"/>
      <c r="ANP405" s="31"/>
      <c r="ANQ405" s="31"/>
      <c r="ANR405" s="31"/>
      <c r="ANS405" s="31"/>
      <c r="ANT405" s="31"/>
      <c r="ANU405" s="31"/>
      <c r="ANV405" s="31"/>
      <c r="ANW405" s="31"/>
      <c r="ANX405" s="31"/>
      <c r="ANY405" s="31"/>
      <c r="ANZ405" s="31"/>
      <c r="AOA405" s="31"/>
      <c r="AOB405" s="31"/>
      <c r="AOC405" s="31"/>
      <c r="AOD405" s="31"/>
      <c r="AOE405" s="31"/>
      <c r="AOF405" s="31"/>
      <c r="AOG405" s="31"/>
      <c r="AOH405" s="31"/>
      <c r="AOI405" s="31"/>
      <c r="AOJ405" s="31"/>
      <c r="AOK405" s="31"/>
      <c r="AOL405" s="31"/>
      <c r="AOM405" s="31"/>
      <c r="AON405" s="31"/>
      <c r="AOO405" s="31"/>
      <c r="AOP405" s="31"/>
      <c r="AOQ405" s="31"/>
      <c r="AOR405" s="31"/>
      <c r="AOS405" s="31"/>
      <c r="AOT405" s="31"/>
      <c r="AOU405" s="31"/>
      <c r="AOV405" s="31"/>
      <c r="AOW405" s="31"/>
      <c r="AOX405" s="31"/>
      <c r="AOY405" s="31"/>
      <c r="AOZ405" s="31"/>
      <c r="APA405" s="31"/>
      <c r="APB405" s="31"/>
      <c r="APC405" s="31"/>
      <c r="APD405" s="31"/>
      <c r="APE405" s="31"/>
      <c r="APF405" s="31"/>
      <c r="APG405" s="31"/>
      <c r="APH405" s="31"/>
      <c r="API405" s="31"/>
      <c r="APJ405" s="31"/>
      <c r="APK405" s="31"/>
      <c r="APL405" s="31"/>
      <c r="APM405" s="31"/>
      <c r="APN405" s="31"/>
      <c r="APO405" s="31"/>
      <c r="APP405" s="31"/>
      <c r="APQ405" s="31"/>
      <c r="APR405" s="31"/>
      <c r="APS405" s="31"/>
      <c r="APT405" s="31"/>
      <c r="APU405" s="31"/>
      <c r="APV405" s="31"/>
      <c r="APW405" s="31"/>
      <c r="APX405" s="31"/>
      <c r="APY405" s="31"/>
      <c r="APZ405" s="31"/>
      <c r="AQA405" s="31"/>
      <c r="AQB405" s="31"/>
      <c r="AQC405" s="31"/>
      <c r="AQD405" s="31"/>
      <c r="AQE405" s="31"/>
      <c r="AQF405" s="31"/>
      <c r="AQG405" s="31"/>
      <c r="AQH405" s="31"/>
      <c r="AQI405" s="31"/>
      <c r="AQJ405" s="31"/>
      <c r="AQK405" s="31"/>
      <c r="AQL405" s="31"/>
      <c r="AQM405" s="31"/>
      <c r="AQN405" s="31"/>
      <c r="AQO405" s="31"/>
      <c r="AQP405" s="31"/>
      <c r="AQQ405" s="31"/>
      <c r="AQR405" s="31"/>
      <c r="AQS405" s="31"/>
      <c r="AQT405" s="31"/>
      <c r="AQU405" s="31"/>
      <c r="AQV405" s="31"/>
      <c r="AQW405" s="31"/>
      <c r="AQX405" s="31"/>
      <c r="AQY405" s="31"/>
      <c r="AQZ405" s="31"/>
      <c r="ARA405" s="31"/>
      <c r="ARB405" s="31"/>
      <c r="ARC405" s="31"/>
      <c r="ARD405" s="31"/>
      <c r="ARE405" s="31"/>
      <c r="ARF405" s="31"/>
      <c r="ARG405" s="31"/>
      <c r="ARH405" s="31"/>
      <c r="ARI405" s="31"/>
      <c r="ARJ405" s="31"/>
      <c r="ARK405" s="31"/>
      <c r="ARL405" s="31"/>
      <c r="ARM405" s="31"/>
      <c r="ARN405" s="31"/>
      <c r="ARO405" s="31"/>
      <c r="ARP405" s="31"/>
      <c r="ARQ405" s="31"/>
      <c r="ARR405" s="31"/>
      <c r="ARS405" s="31"/>
      <c r="ART405" s="31"/>
      <c r="ARU405" s="31"/>
      <c r="ARV405" s="31"/>
      <c r="ARW405" s="31"/>
      <c r="ARX405" s="31"/>
      <c r="ARY405" s="31"/>
      <c r="ARZ405" s="31"/>
      <c r="ASA405" s="31"/>
      <c r="ASB405" s="31"/>
      <c r="ASC405" s="31"/>
      <c r="ASD405" s="31"/>
      <c r="ASE405" s="31"/>
      <c r="ASF405" s="31"/>
      <c r="ASG405" s="31"/>
      <c r="ASH405" s="31"/>
      <c r="ASI405" s="31"/>
      <c r="ASJ405" s="31"/>
      <c r="ASK405" s="31"/>
      <c r="ASL405" s="31"/>
      <c r="ASM405" s="31"/>
      <c r="ASN405" s="31"/>
      <c r="ASO405" s="31"/>
      <c r="ASP405" s="31"/>
      <c r="ASQ405" s="31"/>
      <c r="ASR405" s="31"/>
      <c r="ASS405" s="31"/>
      <c r="AST405" s="31"/>
      <c r="ASU405" s="31"/>
      <c r="ASV405" s="31"/>
      <c r="ASW405" s="31"/>
      <c r="ASX405" s="31"/>
      <c r="ASY405" s="31"/>
      <c r="ASZ405" s="31"/>
      <c r="ATA405" s="31"/>
      <c r="ATB405" s="31"/>
      <c r="ATC405" s="31"/>
      <c r="ATD405" s="31"/>
      <c r="ATE405" s="31"/>
      <c r="ATF405" s="31"/>
      <c r="ATG405" s="31"/>
      <c r="ATH405" s="31"/>
      <c r="ATI405" s="31"/>
      <c r="ATJ405" s="31"/>
      <c r="ATK405" s="31"/>
      <c r="ATL405" s="31"/>
      <c r="ATM405" s="31"/>
      <c r="ATN405" s="31"/>
      <c r="ATO405" s="31"/>
      <c r="ATP405" s="31"/>
      <c r="ATQ405" s="31"/>
      <c r="ATR405" s="31"/>
      <c r="ATS405" s="31"/>
      <c r="ATT405" s="31"/>
      <c r="ATU405" s="31"/>
      <c r="ATV405" s="31"/>
      <c r="ATW405" s="31"/>
      <c r="ATX405" s="31"/>
      <c r="ATY405" s="31"/>
      <c r="ATZ405" s="31"/>
      <c r="AUA405" s="31"/>
      <c r="AUB405" s="31"/>
      <c r="AUC405" s="31"/>
      <c r="AUD405" s="31"/>
      <c r="AUE405" s="31"/>
      <c r="AUF405" s="31"/>
      <c r="AUG405" s="31"/>
      <c r="AUH405" s="31"/>
      <c r="AUI405" s="31"/>
      <c r="AUJ405" s="31"/>
      <c r="AUK405" s="31"/>
      <c r="AUL405" s="31"/>
      <c r="AUM405" s="31"/>
      <c r="AUN405" s="31"/>
      <c r="AUO405" s="31"/>
      <c r="AUP405" s="31"/>
      <c r="AUQ405" s="31"/>
      <c r="AUR405" s="31"/>
      <c r="AUS405" s="31"/>
      <c r="AUT405" s="31"/>
      <c r="AUU405" s="31"/>
      <c r="AUV405" s="31"/>
      <c r="AUW405" s="31"/>
      <c r="AUX405" s="31"/>
      <c r="AUY405" s="31"/>
      <c r="AUZ405" s="31"/>
      <c r="AVA405" s="31"/>
      <c r="AVB405" s="31"/>
      <c r="AVC405" s="31"/>
      <c r="AVD405" s="31"/>
      <c r="AVE405" s="31"/>
      <c r="AVF405" s="31"/>
      <c r="AVG405" s="31"/>
      <c r="AVH405" s="31"/>
      <c r="AVI405" s="31"/>
      <c r="AVJ405" s="31"/>
      <c r="AVK405" s="31"/>
      <c r="AVL405" s="31"/>
      <c r="AVM405" s="31"/>
      <c r="AVN405" s="31"/>
      <c r="AVO405" s="31"/>
      <c r="AVP405" s="31"/>
      <c r="AVQ405" s="31"/>
      <c r="AVR405" s="31"/>
      <c r="AVS405" s="31"/>
      <c r="AVT405" s="31"/>
      <c r="AVU405" s="31"/>
      <c r="AVV405" s="31"/>
      <c r="AVW405" s="31"/>
      <c r="AVX405" s="31"/>
      <c r="AVY405" s="31"/>
      <c r="AVZ405" s="31"/>
      <c r="AWA405" s="31"/>
      <c r="AWB405" s="31"/>
      <c r="AWC405" s="31"/>
      <c r="AWD405" s="31"/>
      <c r="AWE405" s="31"/>
      <c r="AWF405" s="31"/>
      <c r="AWG405" s="31"/>
      <c r="AWH405" s="31"/>
      <c r="AWI405" s="31"/>
      <c r="AWJ405" s="31"/>
      <c r="AWK405" s="31"/>
      <c r="AWL405" s="31"/>
      <c r="AWM405" s="31"/>
      <c r="AWN405" s="31"/>
      <c r="AWO405" s="31"/>
      <c r="AWP405" s="31"/>
      <c r="AWQ405" s="31"/>
      <c r="AWR405" s="31"/>
      <c r="AWS405" s="31"/>
      <c r="AWT405" s="31"/>
      <c r="AWU405" s="31"/>
      <c r="AWV405" s="31"/>
      <c r="AWW405" s="31"/>
      <c r="AWX405" s="31"/>
      <c r="AWY405" s="31"/>
      <c r="AWZ405" s="31"/>
      <c r="AXA405" s="31"/>
      <c r="AXB405" s="31"/>
      <c r="AXC405" s="31"/>
      <c r="AXD405" s="31"/>
      <c r="AXE405" s="31"/>
      <c r="AXF405" s="31"/>
      <c r="AXG405" s="31"/>
      <c r="AXH405" s="31"/>
      <c r="AXI405" s="31"/>
      <c r="AXJ405" s="31"/>
      <c r="AXK405" s="31"/>
      <c r="AXL405" s="31"/>
      <c r="AXM405" s="31"/>
      <c r="AXN405" s="31"/>
      <c r="AXO405" s="31"/>
      <c r="AXP405" s="31"/>
      <c r="AXQ405" s="31"/>
      <c r="AXR405" s="31"/>
      <c r="AXS405" s="31"/>
      <c r="AXT405" s="31"/>
      <c r="AXU405" s="31"/>
      <c r="AXV405" s="31"/>
      <c r="AXW405" s="31"/>
      <c r="AXX405" s="31"/>
      <c r="AXY405" s="31"/>
      <c r="AXZ405" s="31"/>
      <c r="AYA405" s="31"/>
      <c r="AYB405" s="31"/>
      <c r="AYC405" s="31"/>
      <c r="AYD405" s="31"/>
      <c r="AYE405" s="31"/>
      <c r="AYF405" s="31"/>
      <c r="AYG405" s="31"/>
      <c r="AYH405" s="31"/>
      <c r="AYI405" s="31"/>
      <c r="AYJ405" s="31"/>
      <c r="AYK405" s="31"/>
      <c r="AYL405" s="31"/>
      <c r="AYM405" s="31"/>
      <c r="AYN405" s="31"/>
      <c r="AYO405" s="31"/>
      <c r="AYP405" s="31"/>
      <c r="AYQ405" s="31"/>
      <c r="AYR405" s="31"/>
      <c r="AYS405" s="31"/>
      <c r="AYT405" s="31"/>
      <c r="AYU405" s="31"/>
      <c r="AYV405" s="31"/>
      <c r="AYW405" s="31"/>
      <c r="AYX405" s="31"/>
      <c r="AYY405" s="31"/>
      <c r="AYZ405" s="31"/>
      <c r="AZA405" s="31"/>
      <c r="AZB405" s="31"/>
      <c r="AZC405" s="31"/>
      <c r="AZD405" s="31"/>
      <c r="AZE405" s="31"/>
      <c r="AZF405" s="31"/>
      <c r="AZG405" s="31"/>
      <c r="AZH405" s="31"/>
      <c r="AZI405" s="31"/>
      <c r="AZJ405" s="31"/>
      <c r="AZK405" s="31"/>
      <c r="AZL405" s="31"/>
      <c r="AZM405" s="31"/>
      <c r="AZN405" s="31"/>
      <c r="AZO405" s="31"/>
      <c r="AZP405" s="31"/>
      <c r="AZQ405" s="31"/>
      <c r="AZR405" s="31"/>
      <c r="AZS405" s="31"/>
      <c r="AZT405" s="31"/>
      <c r="AZU405" s="31"/>
      <c r="AZV405" s="31"/>
      <c r="AZW405" s="31"/>
      <c r="AZX405" s="31"/>
      <c r="AZY405" s="31"/>
      <c r="AZZ405" s="31"/>
      <c r="BAA405" s="31"/>
      <c r="BAB405" s="31"/>
      <c r="BAC405" s="31"/>
      <c r="BAD405" s="31"/>
      <c r="BAE405" s="31"/>
      <c r="BAF405" s="31"/>
      <c r="BAG405" s="31"/>
      <c r="BAH405" s="31"/>
      <c r="BAI405" s="31"/>
      <c r="BAJ405" s="31"/>
      <c r="BAK405" s="31"/>
      <c r="BAL405" s="31"/>
      <c r="BAM405" s="31"/>
      <c r="BAN405" s="31"/>
      <c r="BAO405" s="31"/>
      <c r="BAP405" s="31"/>
      <c r="BAQ405" s="31"/>
      <c r="BAR405" s="31"/>
      <c r="BAS405" s="31"/>
      <c r="BAT405" s="31"/>
      <c r="BAU405" s="31"/>
      <c r="BAV405" s="31"/>
      <c r="BAW405" s="31"/>
      <c r="BAX405" s="31"/>
      <c r="BAY405" s="31"/>
      <c r="BAZ405" s="31"/>
      <c r="BBA405" s="31"/>
      <c r="BBB405" s="31"/>
      <c r="BBC405" s="31"/>
      <c r="BBD405" s="31"/>
      <c r="BBE405" s="31"/>
      <c r="BBF405" s="31"/>
      <c r="BBG405" s="31"/>
      <c r="BBH405" s="31"/>
      <c r="BBI405" s="31"/>
      <c r="BBJ405" s="31"/>
      <c r="BBK405" s="31"/>
      <c r="BBL405" s="31"/>
      <c r="BBM405" s="31"/>
      <c r="BBN405" s="31"/>
      <c r="BBO405" s="31"/>
      <c r="BBP405" s="31"/>
      <c r="BBQ405" s="31"/>
      <c r="BBR405" s="31"/>
      <c r="BBS405" s="31"/>
      <c r="BBT405" s="31"/>
      <c r="BBU405" s="31"/>
      <c r="BBV405" s="31"/>
      <c r="BBW405" s="31"/>
      <c r="BBX405" s="31"/>
      <c r="BBY405" s="31"/>
      <c r="BBZ405" s="31"/>
      <c r="BCA405" s="31"/>
      <c r="BCB405" s="31"/>
      <c r="BCC405" s="31"/>
      <c r="BCD405" s="31"/>
      <c r="BCE405" s="31"/>
      <c r="BCF405" s="31"/>
      <c r="BCG405" s="31"/>
      <c r="BCH405" s="31"/>
      <c r="BCI405" s="31"/>
      <c r="BCJ405" s="31"/>
      <c r="BCK405" s="31"/>
      <c r="BCL405" s="31"/>
      <c r="BCM405" s="31"/>
      <c r="BCN405" s="31"/>
      <c r="BCO405" s="31"/>
      <c r="BCP405" s="31"/>
      <c r="BCQ405" s="31"/>
      <c r="BCR405" s="31"/>
      <c r="BCS405" s="31"/>
      <c r="BCT405" s="31"/>
      <c r="BCU405" s="31"/>
      <c r="BCV405" s="31"/>
      <c r="BCW405" s="31"/>
      <c r="BCX405" s="31"/>
      <c r="BCY405" s="31"/>
      <c r="BCZ405" s="31"/>
      <c r="BDA405" s="31"/>
      <c r="BDB405" s="31"/>
      <c r="BDC405" s="31"/>
      <c r="BDD405" s="31"/>
      <c r="BDE405" s="31"/>
      <c r="BDF405" s="31"/>
      <c r="BDG405" s="31"/>
      <c r="BDH405" s="31"/>
      <c r="BDI405" s="31"/>
      <c r="BDJ405" s="31"/>
      <c r="BDK405" s="31"/>
      <c r="BDL405" s="31"/>
      <c r="BDM405" s="31"/>
      <c r="BDN405" s="31"/>
      <c r="BDO405" s="31"/>
      <c r="BDP405" s="31"/>
      <c r="BDQ405" s="31"/>
      <c r="BDR405" s="31"/>
      <c r="BDS405" s="31"/>
      <c r="BDT405" s="31"/>
      <c r="BDU405" s="31"/>
      <c r="BDV405" s="31"/>
      <c r="BDW405" s="31"/>
      <c r="BDX405" s="31"/>
      <c r="BDY405" s="31"/>
      <c r="BDZ405" s="31"/>
      <c r="BEA405" s="31"/>
      <c r="BEB405" s="31"/>
      <c r="BEC405" s="31"/>
      <c r="BED405" s="31"/>
      <c r="BEE405" s="31"/>
      <c r="BEF405" s="31"/>
      <c r="BEG405" s="31"/>
      <c r="BEH405" s="31"/>
      <c r="BEI405" s="31"/>
      <c r="BEJ405" s="31"/>
      <c r="BEK405" s="31"/>
      <c r="BEL405" s="31"/>
      <c r="BEM405" s="31"/>
      <c r="BEN405" s="31"/>
      <c r="BEO405" s="31"/>
      <c r="BEP405" s="31"/>
      <c r="BEQ405" s="31"/>
      <c r="BER405" s="31"/>
      <c r="BES405" s="31"/>
      <c r="BET405" s="31"/>
      <c r="BEU405" s="31"/>
      <c r="BEV405" s="31"/>
      <c r="BEW405" s="31"/>
      <c r="BEX405" s="31"/>
      <c r="BEY405" s="31"/>
      <c r="BEZ405" s="31"/>
      <c r="BFA405" s="31"/>
      <c r="BFB405" s="31"/>
      <c r="BFC405" s="31"/>
      <c r="BFD405" s="31"/>
      <c r="BFE405" s="31"/>
      <c r="BFF405" s="31"/>
      <c r="BFG405" s="31"/>
      <c r="BFH405" s="31"/>
      <c r="BFI405" s="31"/>
      <c r="BFJ405" s="31"/>
      <c r="BFK405" s="31"/>
      <c r="BFL405" s="31"/>
      <c r="BFM405" s="31"/>
      <c r="BFN405" s="31"/>
      <c r="BFO405" s="31"/>
      <c r="BFP405" s="31"/>
      <c r="BFQ405" s="31"/>
      <c r="BFR405" s="31"/>
      <c r="BFS405" s="31"/>
      <c r="BFT405" s="31"/>
      <c r="BFU405" s="31"/>
      <c r="BFV405" s="31"/>
      <c r="BFW405" s="31"/>
      <c r="BFX405" s="31"/>
      <c r="BFY405" s="31"/>
      <c r="BFZ405" s="31"/>
      <c r="BGA405" s="31"/>
      <c r="BGB405" s="31"/>
      <c r="BGC405" s="31"/>
      <c r="BGD405" s="31"/>
      <c r="BGE405" s="31"/>
      <c r="BGF405" s="31"/>
      <c r="BGG405" s="31"/>
      <c r="BGH405" s="31"/>
      <c r="BGI405" s="31"/>
      <c r="BGJ405" s="31"/>
      <c r="BGK405" s="31"/>
      <c r="BGL405" s="31"/>
      <c r="BGM405" s="31"/>
      <c r="BGN405" s="31"/>
      <c r="BGO405" s="31"/>
      <c r="BGP405" s="31"/>
      <c r="BGQ405" s="31"/>
      <c r="BGR405" s="31"/>
      <c r="BGS405" s="31"/>
      <c r="BGT405" s="31"/>
      <c r="BGU405" s="31"/>
      <c r="BGV405" s="31"/>
      <c r="BGW405" s="31"/>
      <c r="BGX405" s="31"/>
      <c r="BGY405" s="31"/>
      <c r="BGZ405" s="31"/>
      <c r="BHA405" s="31"/>
      <c r="BHB405" s="31"/>
      <c r="BHC405" s="31"/>
      <c r="BHD405" s="31"/>
      <c r="BHE405" s="31"/>
      <c r="BHF405" s="31"/>
      <c r="BHG405" s="31"/>
      <c r="BHH405" s="31"/>
      <c r="BHI405" s="31"/>
      <c r="BHJ405" s="31"/>
      <c r="BHK405" s="31"/>
      <c r="BHL405" s="31"/>
      <c r="BHM405" s="31"/>
      <c r="BHN405" s="31"/>
      <c r="BHO405" s="31"/>
      <c r="BHP405" s="31"/>
      <c r="BHQ405" s="31"/>
      <c r="BHR405" s="31"/>
      <c r="BHS405" s="31"/>
      <c r="BHT405" s="31"/>
      <c r="BHU405" s="31"/>
      <c r="BHV405" s="31"/>
      <c r="BHW405" s="31"/>
      <c r="BHX405" s="31"/>
      <c r="BHY405" s="31"/>
      <c r="BHZ405" s="31"/>
      <c r="BIA405" s="31"/>
      <c r="BIB405" s="31"/>
      <c r="BIC405" s="31"/>
      <c r="BID405" s="31"/>
      <c r="BIE405" s="31"/>
      <c r="BIF405" s="31"/>
      <c r="BIG405" s="31"/>
      <c r="BIH405" s="31"/>
      <c r="BII405" s="31"/>
      <c r="BIJ405" s="31"/>
      <c r="BIK405" s="31"/>
      <c r="BIL405" s="31"/>
      <c r="BIM405" s="31"/>
      <c r="BIN405" s="31"/>
      <c r="BIO405" s="31"/>
      <c r="BIP405" s="31"/>
      <c r="BIQ405" s="31"/>
      <c r="BIR405" s="31"/>
      <c r="BIS405" s="31"/>
      <c r="BIT405" s="31"/>
      <c r="BIU405" s="31"/>
      <c r="BIV405" s="31"/>
      <c r="BIW405" s="31"/>
      <c r="BIX405" s="31"/>
      <c r="BIY405" s="31"/>
      <c r="BIZ405" s="31"/>
      <c r="BJA405" s="31"/>
      <c r="BJB405" s="31"/>
      <c r="BJC405" s="31"/>
      <c r="BJD405" s="31"/>
      <c r="BJE405" s="31"/>
      <c r="BJF405" s="31"/>
      <c r="BJG405" s="31"/>
      <c r="BJH405" s="31"/>
      <c r="BJI405" s="31"/>
      <c r="BJJ405" s="31"/>
      <c r="BJK405" s="31"/>
      <c r="BJL405" s="31"/>
      <c r="BJM405" s="31"/>
      <c r="BJN405" s="31"/>
      <c r="BJO405" s="31"/>
      <c r="BJP405" s="31"/>
      <c r="BJQ405" s="31"/>
      <c r="BJR405" s="31"/>
      <c r="BJS405" s="31"/>
      <c r="BJT405" s="31"/>
      <c r="BJU405" s="31"/>
      <c r="BJV405" s="31"/>
      <c r="BJW405" s="31"/>
      <c r="BJX405" s="31"/>
      <c r="BJY405" s="31"/>
      <c r="BJZ405" s="31"/>
      <c r="BKA405" s="31"/>
      <c r="BKB405" s="31"/>
      <c r="BKC405" s="31"/>
      <c r="BKD405" s="31"/>
      <c r="BKE405" s="31"/>
      <c r="BKF405" s="31"/>
      <c r="BKG405" s="31"/>
      <c r="BKH405" s="31"/>
      <c r="BKI405" s="31"/>
      <c r="BKJ405" s="31"/>
      <c r="BKK405" s="31"/>
      <c r="BKL405" s="31"/>
      <c r="BKM405" s="31"/>
      <c r="BKN405" s="31"/>
      <c r="BKO405" s="31"/>
      <c r="BKP405" s="31"/>
      <c r="BKQ405" s="31"/>
      <c r="BKR405" s="31"/>
      <c r="BKS405" s="31"/>
      <c r="BKT405" s="31"/>
      <c r="BKU405" s="31"/>
      <c r="BKV405" s="31"/>
      <c r="BKW405" s="31"/>
      <c r="BKX405" s="31"/>
      <c r="BKY405" s="31"/>
      <c r="BKZ405" s="31"/>
      <c r="BLA405" s="31"/>
      <c r="BLB405" s="31"/>
      <c r="BLC405" s="31"/>
      <c r="BLD405" s="31"/>
      <c r="BLE405" s="31"/>
      <c r="BLF405" s="31"/>
      <c r="BLG405" s="31"/>
      <c r="BLH405" s="31"/>
      <c r="BLI405" s="31"/>
      <c r="BLJ405" s="31"/>
      <c r="BLK405" s="31"/>
      <c r="BLL405" s="31"/>
      <c r="BLM405" s="31"/>
      <c r="BLN405" s="31"/>
      <c r="BLO405" s="31"/>
      <c r="BLP405" s="31"/>
      <c r="BLQ405" s="31"/>
      <c r="BLR405" s="31"/>
      <c r="BLS405" s="31"/>
      <c r="BLT405" s="31"/>
      <c r="BLU405" s="31"/>
      <c r="BLV405" s="31"/>
      <c r="BLW405" s="31"/>
      <c r="BLX405" s="31"/>
      <c r="BLY405" s="31"/>
      <c r="BLZ405" s="31"/>
      <c r="BMA405" s="31"/>
      <c r="BMB405" s="31"/>
      <c r="BMC405" s="31"/>
      <c r="BMD405" s="31"/>
      <c r="BME405" s="31"/>
      <c r="BMF405" s="31"/>
      <c r="BMG405" s="31"/>
      <c r="BMH405" s="31"/>
      <c r="BMI405" s="31"/>
      <c r="BMJ405" s="31"/>
      <c r="BMK405" s="31"/>
      <c r="BML405" s="31"/>
      <c r="BMM405" s="31"/>
      <c r="BMN405" s="31"/>
      <c r="BMO405" s="31"/>
      <c r="BMP405" s="31"/>
      <c r="BMQ405" s="31"/>
      <c r="BMR405" s="31"/>
      <c r="BMS405" s="31"/>
      <c r="BMT405" s="31"/>
      <c r="BMU405" s="31"/>
      <c r="BMV405" s="31"/>
      <c r="BMW405" s="31"/>
      <c r="BMX405" s="31"/>
      <c r="BMY405" s="31"/>
      <c r="BMZ405" s="31"/>
      <c r="BNA405" s="31"/>
      <c r="BNB405" s="31"/>
      <c r="BNC405" s="31"/>
      <c r="BND405" s="31"/>
      <c r="BNE405" s="31"/>
      <c r="BNF405" s="31"/>
      <c r="BNG405" s="31"/>
      <c r="BNH405" s="31"/>
      <c r="BNI405" s="31"/>
      <c r="BNJ405" s="31"/>
      <c r="BNK405" s="31"/>
      <c r="BNL405" s="31"/>
      <c r="BNM405" s="31"/>
      <c r="BNN405" s="31"/>
      <c r="BNO405" s="31"/>
      <c r="BNP405" s="31"/>
      <c r="BNQ405" s="31"/>
      <c r="BNR405" s="31"/>
      <c r="BNS405" s="31"/>
      <c r="BNT405" s="31"/>
      <c r="BNU405" s="31"/>
      <c r="BNV405" s="31"/>
      <c r="BNW405" s="31"/>
      <c r="BNX405" s="31"/>
      <c r="BNY405" s="31"/>
      <c r="BNZ405" s="31"/>
      <c r="BOA405" s="31"/>
      <c r="BOB405" s="31"/>
      <c r="BOC405" s="31"/>
      <c r="BOD405" s="31"/>
      <c r="BOE405" s="31"/>
      <c r="BOF405" s="31"/>
      <c r="BOG405" s="31"/>
      <c r="BOH405" s="31"/>
      <c r="BOI405" s="31"/>
      <c r="BOJ405" s="31"/>
      <c r="BOK405" s="31"/>
      <c r="BOL405" s="31"/>
      <c r="BOM405" s="31"/>
      <c r="BON405" s="31"/>
      <c r="BOO405" s="31"/>
      <c r="BOP405" s="31"/>
      <c r="BOQ405" s="31"/>
      <c r="BOR405" s="31"/>
      <c r="BOS405" s="31"/>
      <c r="BOT405" s="31"/>
      <c r="BOU405" s="31"/>
      <c r="BOV405" s="31"/>
      <c r="BOW405" s="31"/>
      <c r="BOX405" s="31"/>
      <c r="BOY405" s="31"/>
      <c r="BOZ405" s="31"/>
      <c r="BPA405" s="31"/>
      <c r="BPB405" s="31"/>
      <c r="BPC405" s="31"/>
      <c r="BPD405" s="31"/>
      <c r="BPE405" s="31"/>
      <c r="BPF405" s="31"/>
      <c r="BPG405" s="31"/>
      <c r="BPH405" s="31"/>
      <c r="BPI405" s="31"/>
      <c r="BPJ405" s="31"/>
      <c r="BPK405" s="31"/>
      <c r="BPL405" s="31"/>
      <c r="BPM405" s="31"/>
      <c r="BPN405" s="31"/>
      <c r="BPO405" s="31"/>
      <c r="BPP405" s="31"/>
      <c r="BPQ405" s="31"/>
      <c r="BPR405" s="31"/>
      <c r="BPS405" s="31"/>
      <c r="BPT405" s="31"/>
      <c r="BPU405" s="31"/>
      <c r="BPV405" s="31"/>
      <c r="BPW405" s="31"/>
      <c r="BPX405" s="31"/>
      <c r="BPY405" s="31"/>
      <c r="BPZ405" s="31"/>
      <c r="BQA405" s="31"/>
      <c r="BQB405" s="31"/>
      <c r="BQC405" s="31"/>
      <c r="BQD405" s="31"/>
      <c r="BQE405" s="31"/>
      <c r="BQF405" s="31"/>
      <c r="BQG405" s="31"/>
      <c r="BQH405" s="31"/>
      <c r="BQI405" s="31"/>
      <c r="BQJ405" s="31"/>
      <c r="BQK405" s="31"/>
      <c r="BQL405" s="31"/>
      <c r="BQM405" s="31"/>
      <c r="BQN405" s="31"/>
      <c r="BQO405" s="31"/>
      <c r="BQP405" s="31"/>
      <c r="BQQ405" s="31"/>
      <c r="BQR405" s="31"/>
      <c r="BQS405" s="31"/>
      <c r="BQT405" s="31"/>
      <c r="BQU405" s="31"/>
      <c r="BQV405" s="31"/>
      <c r="BQW405" s="31"/>
      <c r="BQX405" s="31"/>
      <c r="BQY405" s="31"/>
      <c r="BQZ405" s="31"/>
      <c r="BRA405" s="31"/>
      <c r="BRB405" s="31"/>
      <c r="BRC405" s="31"/>
      <c r="BRD405" s="31"/>
      <c r="BRE405" s="31"/>
      <c r="BRF405" s="31"/>
      <c r="BRG405" s="31"/>
      <c r="BRH405" s="31"/>
      <c r="BRI405" s="31"/>
      <c r="BRJ405" s="31"/>
      <c r="BRK405" s="31"/>
      <c r="BRL405" s="31"/>
      <c r="BRM405" s="31"/>
      <c r="BRN405" s="31"/>
      <c r="BRO405" s="31"/>
      <c r="BRP405" s="31"/>
      <c r="BRQ405" s="31"/>
      <c r="BRR405" s="31"/>
      <c r="BRS405" s="31"/>
      <c r="BRT405" s="31"/>
      <c r="BRU405" s="31"/>
      <c r="BRV405" s="31"/>
      <c r="BRW405" s="31"/>
      <c r="BRX405" s="31"/>
      <c r="BRY405" s="31"/>
      <c r="BRZ405" s="31"/>
      <c r="BSA405" s="31"/>
      <c r="BSB405" s="31"/>
      <c r="BSC405" s="31"/>
      <c r="BSD405" s="31"/>
      <c r="BSE405" s="31"/>
      <c r="BSF405" s="31"/>
      <c r="BSG405" s="31"/>
      <c r="BSH405" s="31"/>
      <c r="BSI405" s="31"/>
      <c r="BSJ405" s="31"/>
      <c r="BSK405" s="31"/>
      <c r="BSL405" s="31"/>
      <c r="BSM405" s="31"/>
      <c r="BSN405" s="31"/>
      <c r="BSO405" s="31"/>
      <c r="BSP405" s="31"/>
      <c r="BSQ405" s="31"/>
      <c r="BSR405" s="31"/>
      <c r="BSS405" s="31"/>
      <c r="BST405" s="31"/>
      <c r="BSU405" s="31"/>
      <c r="BSV405" s="31"/>
      <c r="BSW405" s="31"/>
      <c r="BSX405" s="31"/>
      <c r="BSY405" s="31"/>
      <c r="BSZ405" s="31"/>
      <c r="BTA405" s="31"/>
      <c r="BTB405" s="31"/>
      <c r="BTC405" s="31"/>
      <c r="BTD405" s="31"/>
      <c r="BTE405" s="31"/>
      <c r="BTF405" s="31"/>
      <c r="BTG405" s="31"/>
      <c r="BTH405" s="31"/>
      <c r="BTI405" s="31"/>
      <c r="BTJ405" s="31"/>
      <c r="BTK405" s="31"/>
      <c r="BTL405" s="31"/>
      <c r="BTM405" s="31"/>
      <c r="BTN405" s="31"/>
      <c r="BTO405" s="31"/>
      <c r="BTP405" s="31"/>
      <c r="BTQ405" s="31"/>
      <c r="BTR405" s="31"/>
      <c r="BTS405" s="31"/>
      <c r="BTT405" s="31"/>
      <c r="BTU405" s="31"/>
      <c r="BTV405" s="31"/>
      <c r="BTW405" s="31"/>
      <c r="BTX405" s="31"/>
      <c r="BTY405" s="31"/>
      <c r="BTZ405" s="31"/>
      <c r="BUA405" s="31"/>
      <c r="BUB405" s="31"/>
      <c r="BUC405" s="31"/>
      <c r="BUD405" s="31"/>
      <c r="BUE405" s="31"/>
      <c r="BUF405" s="31"/>
      <c r="BUG405" s="31"/>
      <c r="BUH405" s="31"/>
      <c r="BUI405" s="31"/>
      <c r="BUJ405" s="31"/>
      <c r="BUK405" s="31"/>
      <c r="BUL405" s="31"/>
      <c r="BUM405" s="31"/>
      <c r="BUN405" s="31"/>
      <c r="BUO405" s="31"/>
      <c r="BUP405" s="31"/>
      <c r="BUQ405" s="31"/>
      <c r="BUR405" s="31"/>
      <c r="BUS405" s="31"/>
      <c r="BUT405" s="31"/>
      <c r="BUU405" s="31"/>
      <c r="BUV405" s="31"/>
      <c r="BUW405" s="31"/>
      <c r="BUX405" s="31"/>
      <c r="BUY405" s="31"/>
      <c r="BUZ405" s="31"/>
      <c r="BVA405" s="31"/>
      <c r="BVB405" s="31"/>
      <c r="BVC405" s="31"/>
      <c r="BVD405" s="31"/>
      <c r="BVE405" s="31"/>
      <c r="BVF405" s="31"/>
      <c r="BVG405" s="31"/>
      <c r="BVH405" s="31"/>
      <c r="BVI405" s="31"/>
      <c r="BVJ405" s="31"/>
      <c r="BVK405" s="31"/>
      <c r="BVL405" s="31"/>
      <c r="BVM405" s="31"/>
      <c r="BVN405" s="31"/>
      <c r="BVO405" s="31"/>
      <c r="BVP405" s="31"/>
      <c r="BVQ405" s="31"/>
      <c r="BVR405" s="31"/>
      <c r="BVS405" s="31"/>
      <c r="BVT405" s="31"/>
      <c r="BVU405" s="31"/>
      <c r="BVV405" s="31"/>
      <c r="BVW405" s="31"/>
      <c r="BVX405" s="31"/>
      <c r="BVY405" s="31"/>
      <c r="BVZ405" s="31"/>
      <c r="BWA405" s="31"/>
      <c r="BWB405" s="31"/>
      <c r="BWC405" s="31"/>
      <c r="BWD405" s="31"/>
      <c r="BWE405" s="31"/>
      <c r="BWF405" s="31"/>
      <c r="BWG405" s="31"/>
      <c r="BWH405" s="31"/>
      <c r="BWI405" s="31"/>
      <c r="BWJ405" s="31"/>
      <c r="BWK405" s="31"/>
      <c r="BWL405" s="31"/>
      <c r="BWM405" s="31"/>
      <c r="BWN405" s="31"/>
      <c r="BWO405" s="31"/>
      <c r="BWP405" s="31"/>
      <c r="BWQ405" s="31"/>
      <c r="BWR405" s="31"/>
      <c r="BWS405" s="31"/>
      <c r="BWT405" s="31"/>
      <c r="BWU405" s="31"/>
      <c r="BWV405" s="31"/>
      <c r="BWW405" s="31"/>
      <c r="BWX405" s="31"/>
      <c r="BWY405" s="31"/>
      <c r="BWZ405" s="31"/>
      <c r="BXA405" s="31"/>
      <c r="BXB405" s="31"/>
      <c r="BXC405" s="31"/>
      <c r="BXD405" s="31"/>
      <c r="BXE405" s="31"/>
      <c r="BXF405" s="31"/>
      <c r="BXG405" s="31"/>
      <c r="BXH405" s="31"/>
      <c r="BXI405" s="31"/>
      <c r="BXJ405" s="31"/>
      <c r="BXK405" s="31"/>
      <c r="BXL405" s="31"/>
      <c r="BXM405" s="31"/>
      <c r="BXN405" s="31"/>
      <c r="BXO405" s="31"/>
      <c r="BXP405" s="31"/>
      <c r="BXQ405" s="31"/>
      <c r="BXR405" s="31"/>
      <c r="BXS405" s="31"/>
      <c r="BXT405" s="31"/>
      <c r="BXU405" s="31"/>
      <c r="BXV405" s="31"/>
      <c r="BXW405" s="31"/>
      <c r="BXX405" s="31"/>
      <c r="BXY405" s="31"/>
      <c r="BXZ405" s="31"/>
      <c r="BYA405" s="31"/>
      <c r="BYB405" s="31"/>
      <c r="BYC405" s="31"/>
      <c r="BYD405" s="31"/>
      <c r="BYE405" s="31"/>
      <c r="BYF405" s="31"/>
      <c r="BYG405" s="31"/>
      <c r="BYH405" s="31"/>
      <c r="BYI405" s="31"/>
      <c r="BYJ405" s="31"/>
      <c r="BYK405" s="31"/>
      <c r="BYL405" s="31"/>
      <c r="BYM405" s="31"/>
      <c r="BYN405" s="31"/>
      <c r="BYO405" s="31"/>
      <c r="BYP405" s="31"/>
      <c r="BYQ405" s="31"/>
      <c r="BYR405" s="31"/>
      <c r="BYS405" s="31"/>
      <c r="BYT405" s="31"/>
      <c r="BYU405" s="31"/>
      <c r="BYV405" s="31"/>
      <c r="BYW405" s="31"/>
      <c r="BYX405" s="31"/>
      <c r="BYY405" s="31"/>
      <c r="BYZ405" s="31"/>
      <c r="BZA405" s="31"/>
      <c r="BZB405" s="31"/>
      <c r="BZC405" s="31"/>
      <c r="BZD405" s="31"/>
      <c r="BZE405" s="31"/>
      <c r="BZF405" s="31"/>
      <c r="BZG405" s="31"/>
      <c r="BZH405" s="31"/>
      <c r="BZI405" s="31"/>
      <c r="BZJ405" s="31"/>
      <c r="BZK405" s="31"/>
      <c r="BZL405" s="31"/>
      <c r="BZM405" s="31"/>
      <c r="BZN405" s="31"/>
      <c r="BZO405" s="31"/>
      <c r="BZP405" s="31"/>
      <c r="BZQ405" s="31"/>
      <c r="BZR405" s="31"/>
      <c r="BZS405" s="31"/>
      <c r="BZT405" s="31"/>
      <c r="BZU405" s="31"/>
      <c r="BZV405" s="31"/>
      <c r="BZW405" s="31"/>
      <c r="BZX405" s="31"/>
      <c r="BZY405" s="31"/>
      <c r="BZZ405" s="31"/>
      <c r="CAA405" s="31"/>
      <c r="CAB405" s="31"/>
      <c r="CAC405" s="31"/>
      <c r="CAD405" s="31"/>
      <c r="CAE405" s="31"/>
      <c r="CAF405" s="31"/>
      <c r="CAG405" s="31"/>
      <c r="CAH405" s="31"/>
      <c r="CAI405" s="31"/>
      <c r="CAJ405" s="31"/>
      <c r="CAK405" s="31"/>
      <c r="CAL405" s="31"/>
      <c r="CAM405" s="31"/>
      <c r="CAN405" s="31"/>
      <c r="CAO405" s="31"/>
      <c r="CAP405" s="31"/>
      <c r="CAQ405" s="31"/>
      <c r="CAR405" s="31"/>
      <c r="CAS405" s="31"/>
      <c r="CAT405" s="31"/>
      <c r="CAU405" s="31"/>
      <c r="CAV405" s="31"/>
      <c r="CAW405" s="31"/>
      <c r="CAX405" s="31"/>
      <c r="CAY405" s="31"/>
      <c r="CAZ405" s="31"/>
      <c r="CBA405" s="31"/>
      <c r="CBB405" s="31"/>
      <c r="CBC405" s="31"/>
      <c r="CBD405" s="31"/>
      <c r="CBE405" s="31"/>
      <c r="CBF405" s="31"/>
      <c r="CBG405" s="31"/>
      <c r="CBH405" s="31"/>
      <c r="CBI405" s="31"/>
      <c r="CBJ405" s="31"/>
      <c r="CBK405" s="31"/>
      <c r="CBL405" s="31"/>
      <c r="CBM405" s="31"/>
      <c r="CBN405" s="31"/>
      <c r="CBO405" s="31"/>
      <c r="CBP405" s="31"/>
      <c r="CBQ405" s="31"/>
      <c r="CBR405" s="31"/>
      <c r="CBS405" s="31"/>
      <c r="CBT405" s="31"/>
      <c r="CBU405" s="31"/>
      <c r="CBV405" s="31"/>
      <c r="CBW405" s="31"/>
      <c r="CBX405" s="31"/>
      <c r="CBY405" s="31"/>
      <c r="CBZ405" s="31"/>
      <c r="CCA405" s="31"/>
      <c r="CCB405" s="31"/>
      <c r="CCC405" s="31"/>
      <c r="CCD405" s="31"/>
      <c r="CCE405" s="31"/>
      <c r="CCF405" s="31"/>
      <c r="CCG405" s="31"/>
      <c r="CCH405" s="31"/>
      <c r="CCI405" s="31"/>
      <c r="CCJ405" s="31"/>
      <c r="CCK405" s="31"/>
      <c r="CCL405" s="31"/>
      <c r="CCM405" s="31"/>
      <c r="CCN405" s="31"/>
      <c r="CCO405" s="31"/>
      <c r="CCP405" s="31"/>
      <c r="CCQ405" s="31"/>
      <c r="CCR405" s="31"/>
      <c r="CCS405" s="31"/>
      <c r="CCT405" s="31"/>
      <c r="CCU405" s="31"/>
      <c r="CCV405" s="31"/>
      <c r="CCW405" s="31"/>
      <c r="CCX405" s="31"/>
      <c r="CCY405" s="31"/>
      <c r="CCZ405" s="31"/>
      <c r="CDA405" s="31"/>
      <c r="CDB405" s="31"/>
      <c r="CDC405" s="31"/>
      <c r="CDD405" s="31"/>
      <c r="CDE405" s="31"/>
      <c r="CDF405" s="31"/>
      <c r="CDG405" s="31"/>
      <c r="CDH405" s="31"/>
      <c r="CDI405" s="31"/>
      <c r="CDJ405" s="31"/>
      <c r="CDK405" s="31"/>
      <c r="CDL405" s="31"/>
      <c r="CDM405" s="31"/>
      <c r="CDN405" s="31"/>
      <c r="CDO405" s="31"/>
      <c r="CDP405" s="31"/>
      <c r="CDQ405" s="31"/>
      <c r="CDR405" s="31"/>
      <c r="CDS405" s="31"/>
      <c r="CDT405" s="31"/>
      <c r="CDU405" s="31"/>
      <c r="CDV405" s="31"/>
      <c r="CDW405" s="31"/>
      <c r="CDX405" s="31"/>
      <c r="CDY405" s="31"/>
      <c r="CDZ405" s="31"/>
      <c r="CEA405" s="31"/>
      <c r="CEB405" s="31"/>
      <c r="CEC405" s="31"/>
      <c r="CED405" s="31"/>
      <c r="CEE405" s="31"/>
      <c r="CEF405" s="31"/>
      <c r="CEG405" s="31"/>
      <c r="CEH405" s="31"/>
      <c r="CEI405" s="31"/>
      <c r="CEJ405" s="31"/>
      <c r="CEK405" s="31"/>
      <c r="CEL405" s="31"/>
      <c r="CEM405" s="31"/>
      <c r="CEN405" s="31"/>
      <c r="CEO405" s="31"/>
      <c r="CEP405" s="31"/>
      <c r="CEQ405" s="31"/>
      <c r="CER405" s="31"/>
      <c r="CES405" s="31"/>
      <c r="CET405" s="31"/>
      <c r="CEU405" s="31"/>
      <c r="CEV405" s="31"/>
      <c r="CEW405" s="31"/>
      <c r="CEX405" s="31"/>
      <c r="CEY405" s="31"/>
      <c r="CEZ405" s="31"/>
      <c r="CFA405" s="31"/>
      <c r="CFB405" s="31"/>
      <c r="CFC405" s="31"/>
      <c r="CFD405" s="31"/>
      <c r="CFE405" s="31"/>
      <c r="CFF405" s="31"/>
      <c r="CFG405" s="31"/>
      <c r="CFH405" s="31"/>
      <c r="CFI405" s="31"/>
      <c r="CFJ405" s="31"/>
      <c r="CFK405" s="31"/>
      <c r="CFL405" s="31"/>
      <c r="CFM405" s="31"/>
      <c r="CFN405" s="31"/>
      <c r="CFO405" s="31"/>
      <c r="CFP405" s="31"/>
      <c r="CFQ405" s="31"/>
      <c r="CFR405" s="31"/>
      <c r="CFS405" s="31"/>
      <c r="CFT405" s="31"/>
      <c r="CFU405" s="31"/>
      <c r="CFV405" s="31"/>
      <c r="CFW405" s="31"/>
      <c r="CFX405" s="31"/>
      <c r="CFY405" s="31"/>
      <c r="CFZ405" s="31"/>
      <c r="CGA405" s="31"/>
      <c r="CGB405" s="31"/>
      <c r="CGC405" s="31"/>
      <c r="CGD405" s="31"/>
      <c r="CGE405" s="31"/>
      <c r="CGF405" s="31"/>
      <c r="CGG405" s="31"/>
      <c r="CGH405" s="31"/>
      <c r="CGI405" s="31"/>
      <c r="CGJ405" s="31"/>
      <c r="CGK405" s="31"/>
      <c r="CGL405" s="31"/>
      <c r="CGM405" s="31"/>
      <c r="CGN405" s="31"/>
      <c r="CGO405" s="31"/>
      <c r="CGP405" s="31"/>
      <c r="CGQ405" s="31"/>
      <c r="CGR405" s="31"/>
      <c r="CGS405" s="31"/>
      <c r="CGT405" s="31"/>
      <c r="CGU405" s="31"/>
      <c r="CGV405" s="31"/>
      <c r="CGW405" s="31"/>
      <c r="CGX405" s="31"/>
      <c r="CGY405" s="31"/>
      <c r="CGZ405" s="31"/>
      <c r="CHA405" s="31"/>
      <c r="CHB405" s="31"/>
      <c r="CHC405" s="31"/>
      <c r="CHD405" s="31"/>
      <c r="CHE405" s="31"/>
      <c r="CHF405" s="31"/>
      <c r="CHG405" s="31"/>
      <c r="CHH405" s="31"/>
      <c r="CHI405" s="31"/>
      <c r="CHJ405" s="31"/>
      <c r="CHK405" s="31"/>
      <c r="CHL405" s="31"/>
      <c r="CHM405" s="31"/>
      <c r="CHN405" s="31"/>
      <c r="CHO405" s="31"/>
      <c r="CHP405" s="31"/>
      <c r="CHQ405" s="31"/>
      <c r="CHR405" s="31"/>
      <c r="CHS405" s="31"/>
      <c r="CHT405" s="31"/>
      <c r="CHU405" s="31"/>
      <c r="CHV405" s="31"/>
      <c r="CHW405" s="31"/>
      <c r="CHX405" s="31"/>
      <c r="CHY405" s="31"/>
      <c r="CHZ405" s="31"/>
      <c r="CIA405" s="31"/>
      <c r="CIB405" s="31"/>
      <c r="CIC405" s="31"/>
      <c r="CID405" s="31"/>
      <c r="CIE405" s="31"/>
      <c r="CIF405" s="31"/>
      <c r="CIG405" s="31"/>
      <c r="CIH405" s="31"/>
      <c r="CII405" s="31"/>
      <c r="CIJ405" s="31"/>
      <c r="CIK405" s="31"/>
      <c r="CIL405" s="31"/>
      <c r="CIM405" s="31"/>
      <c r="CIN405" s="31"/>
      <c r="CIO405" s="31"/>
      <c r="CIP405" s="31"/>
      <c r="CIQ405" s="31"/>
      <c r="CIR405" s="31"/>
      <c r="CIS405" s="31"/>
      <c r="CIT405" s="31"/>
      <c r="CIU405" s="31"/>
      <c r="CIV405" s="31"/>
      <c r="CIW405" s="31"/>
      <c r="CIX405" s="31"/>
      <c r="CIY405" s="31"/>
      <c r="CIZ405" s="31"/>
      <c r="CJA405" s="31"/>
      <c r="CJB405" s="31"/>
      <c r="CJC405" s="31"/>
      <c r="CJD405" s="31"/>
      <c r="CJE405" s="31"/>
      <c r="CJF405" s="31"/>
      <c r="CJG405" s="31"/>
      <c r="CJH405" s="31"/>
      <c r="CJI405" s="31"/>
      <c r="CJJ405" s="31"/>
      <c r="CJK405" s="31"/>
      <c r="CJL405" s="31"/>
      <c r="CJM405" s="31"/>
      <c r="CJN405" s="31"/>
      <c r="CJO405" s="31"/>
      <c r="CJP405" s="31"/>
      <c r="CJQ405" s="31"/>
      <c r="CJR405" s="31"/>
      <c r="CJS405" s="31"/>
      <c r="CJT405" s="31"/>
      <c r="CJU405" s="31"/>
      <c r="CJV405" s="31"/>
      <c r="CJW405" s="31"/>
      <c r="CJX405" s="31"/>
      <c r="CJY405" s="31"/>
      <c r="CJZ405" s="31"/>
      <c r="CKA405" s="31"/>
      <c r="CKB405" s="31"/>
      <c r="CKC405" s="31"/>
      <c r="CKD405" s="31"/>
      <c r="CKE405" s="31"/>
      <c r="CKF405" s="31"/>
      <c r="CKG405" s="31"/>
      <c r="CKH405" s="31"/>
      <c r="CKI405" s="31"/>
      <c r="CKJ405" s="31"/>
      <c r="CKK405" s="31"/>
      <c r="CKL405" s="31"/>
      <c r="CKM405" s="31"/>
      <c r="CKN405" s="31"/>
      <c r="CKO405" s="31"/>
      <c r="CKP405" s="31"/>
      <c r="CKQ405" s="31"/>
      <c r="CKR405" s="31"/>
      <c r="CKS405" s="31"/>
      <c r="CKT405" s="31"/>
      <c r="CKU405" s="31"/>
      <c r="CKV405" s="31"/>
      <c r="CKW405" s="31"/>
      <c r="CKX405" s="31"/>
      <c r="CKY405" s="31"/>
      <c r="CKZ405" s="31"/>
      <c r="CLA405" s="31"/>
      <c r="CLB405" s="31"/>
      <c r="CLC405" s="31"/>
      <c r="CLD405" s="31"/>
      <c r="CLE405" s="31"/>
      <c r="CLF405" s="31"/>
      <c r="CLG405" s="31"/>
      <c r="CLH405" s="31"/>
      <c r="CLI405" s="31"/>
      <c r="CLJ405" s="31"/>
      <c r="CLK405" s="31"/>
      <c r="CLL405" s="31"/>
      <c r="CLM405" s="31"/>
      <c r="CLN405" s="31"/>
      <c r="CLO405" s="31"/>
      <c r="CLP405" s="31"/>
      <c r="CLQ405" s="31"/>
      <c r="CLR405" s="31"/>
      <c r="CLS405" s="31"/>
      <c r="CLT405" s="31"/>
      <c r="CLU405" s="31"/>
      <c r="CLV405" s="31"/>
      <c r="CLW405" s="31"/>
      <c r="CLX405" s="31"/>
      <c r="CLY405" s="31"/>
      <c r="CLZ405" s="31"/>
      <c r="CMA405" s="31"/>
      <c r="CMB405" s="31"/>
      <c r="CMC405" s="31"/>
      <c r="CMD405" s="31"/>
      <c r="CME405" s="31"/>
      <c r="CMF405" s="31"/>
      <c r="CMG405" s="31"/>
      <c r="CMH405" s="31"/>
      <c r="CMI405" s="31"/>
      <c r="CMJ405" s="31"/>
      <c r="CMK405" s="31"/>
      <c r="CML405" s="31"/>
      <c r="CMM405" s="31"/>
      <c r="CMN405" s="31"/>
      <c r="CMO405" s="31"/>
      <c r="CMP405" s="31"/>
      <c r="CMQ405" s="31"/>
      <c r="CMR405" s="31"/>
      <c r="CMS405" s="31"/>
      <c r="CMT405" s="31"/>
      <c r="CMU405" s="31"/>
      <c r="CMV405" s="31"/>
      <c r="CMW405" s="31"/>
      <c r="CMX405" s="31"/>
      <c r="CMY405" s="31"/>
      <c r="CMZ405" s="31"/>
      <c r="CNA405" s="31"/>
      <c r="CNB405" s="31"/>
      <c r="CNC405" s="31"/>
      <c r="CND405" s="31"/>
      <c r="CNE405" s="31"/>
      <c r="CNF405" s="31"/>
      <c r="CNG405" s="31"/>
      <c r="CNH405" s="31"/>
      <c r="CNI405" s="31"/>
      <c r="CNJ405" s="31"/>
      <c r="CNK405" s="31"/>
      <c r="CNL405" s="31"/>
      <c r="CNM405" s="31"/>
      <c r="CNN405" s="31"/>
      <c r="CNO405" s="31"/>
      <c r="CNP405" s="31"/>
      <c r="CNQ405" s="31"/>
      <c r="CNR405" s="31"/>
      <c r="CNS405" s="31"/>
      <c r="CNT405" s="31"/>
      <c r="CNU405" s="31"/>
      <c r="CNV405" s="31"/>
      <c r="CNW405" s="31"/>
      <c r="CNX405" s="31"/>
      <c r="CNY405" s="31"/>
      <c r="CNZ405" s="31"/>
      <c r="COA405" s="31"/>
      <c r="COB405" s="31"/>
      <c r="COC405" s="31"/>
      <c r="COD405" s="31"/>
      <c r="COE405" s="31"/>
      <c r="COF405" s="31"/>
      <c r="COG405" s="31"/>
      <c r="COH405" s="31"/>
      <c r="COI405" s="31"/>
      <c r="COJ405" s="31"/>
      <c r="COK405" s="31"/>
      <c r="COL405" s="31"/>
      <c r="COM405" s="31"/>
      <c r="CON405" s="31"/>
      <c r="COO405" s="31"/>
      <c r="COP405" s="31"/>
      <c r="COQ405" s="31"/>
      <c r="COR405" s="31"/>
      <c r="COS405" s="31"/>
      <c r="COT405" s="31"/>
      <c r="COU405" s="31"/>
      <c r="COV405" s="31"/>
      <c r="COW405" s="31"/>
      <c r="COX405" s="31"/>
      <c r="COY405" s="31"/>
      <c r="COZ405" s="31"/>
      <c r="CPA405" s="31"/>
      <c r="CPB405" s="31"/>
      <c r="CPC405" s="31"/>
      <c r="CPD405" s="31"/>
      <c r="CPE405" s="31"/>
      <c r="CPF405" s="31"/>
      <c r="CPG405" s="31"/>
      <c r="CPH405" s="31"/>
      <c r="CPI405" s="31"/>
      <c r="CPJ405" s="31"/>
      <c r="CPK405" s="31"/>
      <c r="CPL405" s="31"/>
      <c r="CPM405" s="31"/>
      <c r="CPN405" s="31"/>
      <c r="CPO405" s="31"/>
      <c r="CPP405" s="31"/>
      <c r="CPQ405" s="31"/>
      <c r="CPR405" s="31"/>
      <c r="CPS405" s="31"/>
      <c r="CPT405" s="31"/>
      <c r="CPU405" s="31"/>
      <c r="CPV405" s="31"/>
      <c r="CPW405" s="31"/>
      <c r="CPX405" s="31"/>
      <c r="CPY405" s="31"/>
      <c r="CPZ405" s="31"/>
      <c r="CQA405" s="31"/>
      <c r="CQB405" s="31"/>
      <c r="CQC405" s="31"/>
      <c r="CQD405" s="31"/>
      <c r="CQE405" s="31"/>
      <c r="CQF405" s="31"/>
      <c r="CQG405" s="31"/>
      <c r="CQH405" s="31"/>
      <c r="CQI405" s="31"/>
      <c r="CQJ405" s="31"/>
      <c r="CQK405" s="31"/>
      <c r="CQL405" s="31"/>
      <c r="CQM405" s="31"/>
      <c r="CQN405" s="31"/>
      <c r="CQO405" s="31"/>
      <c r="CQP405" s="31"/>
      <c r="CQQ405" s="31"/>
      <c r="CQR405" s="31"/>
      <c r="CQS405" s="31"/>
      <c r="CQT405" s="31"/>
      <c r="CQU405" s="31"/>
      <c r="CQV405" s="31"/>
      <c r="CQW405" s="31"/>
      <c r="CQX405" s="31"/>
      <c r="CQY405" s="31"/>
      <c r="CQZ405" s="31"/>
      <c r="CRA405" s="31"/>
      <c r="CRB405" s="31"/>
      <c r="CRC405" s="31"/>
      <c r="CRD405" s="31"/>
      <c r="CRE405" s="31"/>
      <c r="CRF405" s="31"/>
      <c r="CRG405" s="31"/>
      <c r="CRH405" s="31"/>
      <c r="CRI405" s="31"/>
      <c r="CRJ405" s="31"/>
      <c r="CRK405" s="31"/>
      <c r="CRL405" s="31"/>
      <c r="CRM405" s="31"/>
      <c r="CRN405" s="31"/>
      <c r="CRO405" s="31"/>
      <c r="CRP405" s="31"/>
      <c r="CRQ405" s="31"/>
      <c r="CRR405" s="31"/>
      <c r="CRS405" s="31"/>
      <c r="CRT405" s="31"/>
      <c r="CRU405" s="31"/>
      <c r="CRV405" s="31"/>
      <c r="CRW405" s="31"/>
      <c r="CRX405" s="31"/>
      <c r="CRY405" s="31"/>
      <c r="CRZ405" s="31"/>
      <c r="CSA405" s="31"/>
      <c r="CSB405" s="31"/>
      <c r="CSC405" s="31"/>
      <c r="CSD405" s="31"/>
      <c r="CSE405" s="31"/>
      <c r="CSF405" s="31"/>
      <c r="CSG405" s="31"/>
      <c r="CSH405" s="31"/>
      <c r="CSI405" s="31"/>
      <c r="CSJ405" s="31"/>
      <c r="CSK405" s="31"/>
      <c r="CSL405" s="31"/>
      <c r="CSM405" s="31"/>
      <c r="CSN405" s="31"/>
      <c r="CSO405" s="31"/>
      <c r="CSP405" s="31"/>
      <c r="CSQ405" s="31"/>
      <c r="CSR405" s="31"/>
      <c r="CSS405" s="31"/>
      <c r="CST405" s="31"/>
      <c r="CSU405" s="31"/>
      <c r="CSV405" s="31"/>
      <c r="CSW405" s="31"/>
      <c r="CSX405" s="31"/>
      <c r="CSY405" s="31"/>
      <c r="CSZ405" s="31"/>
      <c r="CTA405" s="31"/>
      <c r="CTB405" s="31"/>
      <c r="CTC405" s="31"/>
      <c r="CTD405" s="31"/>
      <c r="CTE405" s="31"/>
      <c r="CTF405" s="31"/>
      <c r="CTG405" s="31"/>
      <c r="CTH405" s="31"/>
      <c r="CTI405" s="31"/>
      <c r="CTJ405" s="31"/>
      <c r="CTK405" s="31"/>
      <c r="CTL405" s="31"/>
      <c r="CTM405" s="31"/>
      <c r="CTN405" s="31"/>
      <c r="CTO405" s="31"/>
      <c r="CTP405" s="31"/>
      <c r="CTQ405" s="31"/>
      <c r="CTR405" s="31"/>
      <c r="CTS405" s="31"/>
      <c r="CTT405" s="31"/>
      <c r="CTU405" s="31"/>
      <c r="CTV405" s="31"/>
      <c r="CTW405" s="31"/>
      <c r="CTX405" s="31"/>
      <c r="CTY405" s="31"/>
      <c r="CTZ405" s="31"/>
      <c r="CUA405" s="31"/>
      <c r="CUB405" s="31"/>
      <c r="CUC405" s="31"/>
      <c r="CUD405" s="31"/>
      <c r="CUE405" s="31"/>
      <c r="CUF405" s="31"/>
      <c r="CUG405" s="31"/>
      <c r="CUH405" s="31"/>
      <c r="CUI405" s="31"/>
      <c r="CUJ405" s="31"/>
      <c r="CUK405" s="31"/>
      <c r="CUL405" s="31"/>
      <c r="CUM405" s="31"/>
      <c r="CUN405" s="31"/>
      <c r="CUO405" s="31"/>
      <c r="CUP405" s="31"/>
      <c r="CUQ405" s="31"/>
      <c r="CUR405" s="31"/>
      <c r="CUS405" s="31"/>
      <c r="CUT405" s="31"/>
      <c r="CUU405" s="31"/>
      <c r="CUV405" s="31"/>
      <c r="CUW405" s="31"/>
      <c r="CUX405" s="31"/>
      <c r="CUY405" s="31"/>
      <c r="CUZ405" s="31"/>
      <c r="CVA405" s="31"/>
      <c r="CVB405" s="31"/>
      <c r="CVC405" s="31"/>
      <c r="CVD405" s="31"/>
      <c r="CVE405" s="31"/>
      <c r="CVF405" s="31"/>
      <c r="CVG405" s="31"/>
      <c r="CVH405" s="31"/>
      <c r="CVI405" s="31"/>
      <c r="CVJ405" s="31"/>
      <c r="CVK405" s="31"/>
      <c r="CVL405" s="31"/>
      <c r="CVM405" s="31"/>
      <c r="CVN405" s="31"/>
      <c r="CVO405" s="31"/>
      <c r="CVP405" s="31"/>
      <c r="CVQ405" s="31"/>
      <c r="CVR405" s="31"/>
      <c r="CVS405" s="31"/>
      <c r="CVT405" s="31"/>
      <c r="CVU405" s="31"/>
      <c r="CVV405" s="31"/>
      <c r="CVW405" s="31"/>
      <c r="CVX405" s="31"/>
      <c r="CVY405" s="31"/>
      <c r="CVZ405" s="31"/>
      <c r="CWA405" s="31"/>
      <c r="CWB405" s="31"/>
      <c r="CWC405" s="31"/>
      <c r="CWD405" s="31"/>
      <c r="CWE405" s="31"/>
      <c r="CWF405" s="31"/>
      <c r="CWG405" s="31"/>
      <c r="CWH405" s="31"/>
      <c r="CWI405" s="31"/>
      <c r="CWJ405" s="31"/>
      <c r="CWK405" s="31"/>
      <c r="CWL405" s="31"/>
      <c r="CWM405" s="31"/>
      <c r="CWN405" s="31"/>
      <c r="CWO405" s="31"/>
      <c r="CWP405" s="31"/>
      <c r="CWQ405" s="31"/>
      <c r="CWR405" s="31"/>
      <c r="CWS405" s="31"/>
      <c r="CWT405" s="31"/>
      <c r="CWU405" s="31"/>
      <c r="CWV405" s="31"/>
      <c r="CWW405" s="31"/>
      <c r="CWX405" s="31"/>
      <c r="CWY405" s="31"/>
      <c r="CWZ405" s="31"/>
      <c r="CXA405" s="31"/>
      <c r="CXB405" s="31"/>
      <c r="CXC405" s="31"/>
      <c r="CXD405" s="31"/>
      <c r="CXE405" s="31"/>
      <c r="CXF405" s="31"/>
      <c r="CXG405" s="31"/>
      <c r="CXH405" s="31"/>
      <c r="CXI405" s="31"/>
      <c r="CXJ405" s="31"/>
      <c r="CXK405" s="31"/>
      <c r="CXL405" s="31"/>
      <c r="CXM405" s="31"/>
      <c r="CXN405" s="31"/>
      <c r="CXO405" s="31"/>
      <c r="CXP405" s="31"/>
      <c r="CXQ405" s="31"/>
      <c r="CXR405" s="31"/>
      <c r="CXS405" s="31"/>
      <c r="CXT405" s="31"/>
      <c r="CXU405" s="31"/>
      <c r="CXV405" s="31"/>
      <c r="CXW405" s="31"/>
      <c r="CXX405" s="31"/>
      <c r="CXY405" s="31"/>
      <c r="CXZ405" s="31"/>
      <c r="CYA405" s="31"/>
      <c r="CYB405" s="31"/>
      <c r="CYC405" s="31"/>
      <c r="CYD405" s="31"/>
      <c r="CYE405" s="31"/>
      <c r="CYF405" s="31"/>
      <c r="CYG405" s="31"/>
      <c r="CYH405" s="31"/>
      <c r="CYI405" s="31"/>
      <c r="CYJ405" s="31"/>
      <c r="CYK405" s="31"/>
      <c r="CYL405" s="31"/>
      <c r="CYM405" s="31"/>
      <c r="CYN405" s="31"/>
      <c r="CYO405" s="31"/>
      <c r="CYP405" s="31"/>
      <c r="CYQ405" s="31"/>
      <c r="CYR405" s="31"/>
      <c r="CYS405" s="31"/>
      <c r="CYT405" s="31"/>
      <c r="CYU405" s="31"/>
      <c r="CYV405" s="31"/>
      <c r="CYW405" s="31"/>
      <c r="CYX405" s="31"/>
      <c r="CYY405" s="31"/>
      <c r="CYZ405" s="31"/>
      <c r="CZA405" s="31"/>
      <c r="CZB405" s="31"/>
      <c r="CZC405" s="31"/>
      <c r="CZD405" s="31"/>
      <c r="CZE405" s="31"/>
      <c r="CZF405" s="31"/>
      <c r="CZG405" s="31"/>
      <c r="CZH405" s="31"/>
      <c r="CZI405" s="31"/>
      <c r="CZJ405" s="31"/>
      <c r="CZK405" s="31"/>
      <c r="CZL405" s="31"/>
      <c r="CZM405" s="31"/>
      <c r="CZN405" s="31"/>
      <c r="CZO405" s="31"/>
      <c r="CZP405" s="31"/>
      <c r="CZQ405" s="31"/>
      <c r="CZR405" s="31"/>
      <c r="CZS405" s="31"/>
      <c r="CZT405" s="31"/>
      <c r="CZU405" s="31"/>
      <c r="CZV405" s="31"/>
      <c r="CZW405" s="31"/>
      <c r="CZX405" s="31"/>
      <c r="CZY405" s="31"/>
      <c r="CZZ405" s="31"/>
      <c r="DAA405" s="31"/>
      <c r="DAB405" s="31"/>
      <c r="DAC405" s="31"/>
      <c r="DAD405" s="31"/>
      <c r="DAE405" s="31"/>
      <c r="DAF405" s="31"/>
      <c r="DAG405" s="31"/>
      <c r="DAH405" s="31"/>
      <c r="DAI405" s="31"/>
      <c r="DAJ405" s="31"/>
      <c r="DAK405" s="31"/>
      <c r="DAL405" s="31"/>
      <c r="DAM405" s="31"/>
      <c r="DAN405" s="31"/>
      <c r="DAO405" s="31"/>
      <c r="DAP405" s="31"/>
      <c r="DAQ405" s="31"/>
      <c r="DAR405" s="31"/>
      <c r="DAS405" s="31"/>
      <c r="DAT405" s="31"/>
      <c r="DAU405" s="31"/>
      <c r="DAV405" s="31"/>
      <c r="DAW405" s="31"/>
      <c r="DAX405" s="31"/>
      <c r="DAY405" s="31"/>
      <c r="DAZ405" s="31"/>
      <c r="DBA405" s="31"/>
      <c r="DBB405" s="31"/>
      <c r="DBC405" s="31"/>
      <c r="DBD405" s="31"/>
      <c r="DBE405" s="31"/>
      <c r="DBF405" s="31"/>
      <c r="DBG405" s="31"/>
      <c r="DBH405" s="31"/>
      <c r="DBI405" s="31"/>
      <c r="DBJ405" s="31"/>
      <c r="DBK405" s="31"/>
      <c r="DBL405" s="31"/>
      <c r="DBM405" s="31"/>
      <c r="DBN405" s="31"/>
      <c r="DBO405" s="31"/>
      <c r="DBP405" s="31"/>
      <c r="DBQ405" s="31"/>
      <c r="DBR405" s="31"/>
      <c r="DBS405" s="31"/>
      <c r="DBT405" s="31"/>
      <c r="DBU405" s="31"/>
      <c r="DBV405" s="31"/>
      <c r="DBW405" s="31"/>
      <c r="DBX405" s="31"/>
      <c r="DBY405" s="31"/>
      <c r="DBZ405" s="31"/>
      <c r="DCA405" s="31"/>
      <c r="DCB405" s="31"/>
      <c r="DCC405" s="31"/>
      <c r="DCD405" s="31"/>
      <c r="DCE405" s="31"/>
      <c r="DCF405" s="31"/>
      <c r="DCG405" s="31"/>
      <c r="DCH405" s="31"/>
      <c r="DCI405" s="31"/>
      <c r="DCJ405" s="31"/>
      <c r="DCK405" s="31"/>
      <c r="DCL405" s="31"/>
      <c r="DCM405" s="31"/>
      <c r="DCN405" s="31"/>
      <c r="DCO405" s="31"/>
      <c r="DCP405" s="31"/>
      <c r="DCQ405" s="31"/>
      <c r="DCR405" s="31"/>
      <c r="DCS405" s="31"/>
      <c r="DCT405" s="31"/>
      <c r="DCU405" s="31"/>
      <c r="DCV405" s="31"/>
      <c r="DCW405" s="31"/>
      <c r="DCX405" s="31"/>
      <c r="DCY405" s="31"/>
      <c r="DCZ405" s="31"/>
      <c r="DDA405" s="31"/>
      <c r="DDB405" s="31"/>
      <c r="DDC405" s="31"/>
      <c r="DDD405" s="31"/>
      <c r="DDE405" s="31"/>
      <c r="DDF405" s="31"/>
      <c r="DDG405" s="31"/>
      <c r="DDH405" s="31"/>
      <c r="DDI405" s="31"/>
      <c r="DDJ405" s="31"/>
      <c r="DDK405" s="31"/>
      <c r="DDL405" s="31"/>
      <c r="DDM405" s="31"/>
      <c r="DDN405" s="31"/>
      <c r="DDO405" s="31"/>
      <c r="DDP405" s="31"/>
      <c r="DDQ405" s="31"/>
      <c r="DDR405" s="31"/>
      <c r="DDS405" s="31"/>
      <c r="DDT405" s="31"/>
      <c r="DDU405" s="31"/>
      <c r="DDV405" s="31"/>
      <c r="DDW405" s="31"/>
      <c r="DDX405" s="31"/>
      <c r="DDY405" s="31"/>
      <c r="DDZ405" s="31"/>
      <c r="DEA405" s="31"/>
      <c r="DEB405" s="31"/>
      <c r="DEC405" s="31"/>
      <c r="DED405" s="31"/>
      <c r="DEE405" s="31"/>
      <c r="DEF405" s="31"/>
      <c r="DEG405" s="31"/>
      <c r="DEH405" s="31"/>
      <c r="DEI405" s="31"/>
      <c r="DEJ405" s="31"/>
      <c r="DEK405" s="31"/>
      <c r="DEL405" s="31"/>
      <c r="DEM405" s="31"/>
      <c r="DEN405" s="31"/>
      <c r="DEO405" s="31"/>
      <c r="DEP405" s="31"/>
      <c r="DEQ405" s="31"/>
      <c r="DER405" s="31"/>
      <c r="DES405" s="31"/>
      <c r="DET405" s="31"/>
      <c r="DEU405" s="31"/>
      <c r="DEV405" s="31"/>
      <c r="DEW405" s="31"/>
      <c r="DEX405" s="31"/>
      <c r="DEY405" s="31"/>
      <c r="DEZ405" s="31"/>
      <c r="DFA405" s="31"/>
      <c r="DFB405" s="31"/>
      <c r="DFC405" s="31"/>
      <c r="DFD405" s="31"/>
      <c r="DFE405" s="31"/>
      <c r="DFF405" s="31"/>
      <c r="DFG405" s="31"/>
      <c r="DFH405" s="31"/>
      <c r="DFI405" s="31"/>
      <c r="DFJ405" s="31"/>
      <c r="DFK405" s="31"/>
      <c r="DFL405" s="31"/>
      <c r="DFM405" s="31"/>
      <c r="DFN405" s="31"/>
      <c r="DFO405" s="31"/>
      <c r="DFP405" s="31"/>
      <c r="DFQ405" s="31"/>
      <c r="DFR405" s="31"/>
      <c r="DFS405" s="31"/>
      <c r="DFT405" s="31"/>
      <c r="DFU405" s="31"/>
      <c r="DFV405" s="31"/>
      <c r="DFW405" s="31"/>
      <c r="DFX405" s="31"/>
      <c r="DFY405" s="31"/>
      <c r="DFZ405" s="31"/>
      <c r="DGA405" s="31"/>
      <c r="DGB405" s="31"/>
      <c r="DGC405" s="31"/>
      <c r="DGD405" s="31"/>
      <c r="DGE405" s="31"/>
      <c r="DGF405" s="31"/>
      <c r="DGG405" s="31"/>
      <c r="DGH405" s="31"/>
      <c r="DGI405" s="31"/>
      <c r="DGJ405" s="31"/>
      <c r="DGK405" s="31"/>
      <c r="DGL405" s="31"/>
      <c r="DGM405" s="31"/>
      <c r="DGN405" s="31"/>
      <c r="DGO405" s="31"/>
      <c r="DGP405" s="31"/>
      <c r="DGQ405" s="31"/>
      <c r="DGR405" s="31"/>
      <c r="DGS405" s="31"/>
      <c r="DGT405" s="31"/>
      <c r="DGU405" s="31"/>
      <c r="DGV405" s="31"/>
      <c r="DGW405" s="31"/>
      <c r="DGX405" s="31"/>
      <c r="DGY405" s="31"/>
      <c r="DGZ405" s="31"/>
      <c r="DHA405" s="31"/>
      <c r="DHB405" s="31"/>
      <c r="DHC405" s="31"/>
      <c r="DHD405" s="31"/>
      <c r="DHE405" s="31"/>
      <c r="DHF405" s="31"/>
      <c r="DHG405" s="31"/>
      <c r="DHH405" s="31"/>
      <c r="DHI405" s="31"/>
      <c r="DHJ405" s="31"/>
      <c r="DHK405" s="31"/>
      <c r="DHL405" s="31"/>
      <c r="DHM405" s="31"/>
      <c r="DHN405" s="31"/>
      <c r="DHO405" s="31"/>
      <c r="DHP405" s="31"/>
      <c r="DHQ405" s="31"/>
      <c r="DHR405" s="31"/>
      <c r="DHS405" s="31"/>
      <c r="DHT405" s="31"/>
      <c r="DHU405" s="31"/>
      <c r="DHV405" s="31"/>
      <c r="DHW405" s="31"/>
      <c r="DHX405" s="31"/>
      <c r="DHY405" s="31"/>
      <c r="DHZ405" s="31"/>
      <c r="DIA405" s="31"/>
      <c r="DIB405" s="31"/>
      <c r="DIC405" s="31"/>
      <c r="DID405" s="31"/>
      <c r="DIE405" s="31"/>
      <c r="DIF405" s="31"/>
      <c r="DIG405" s="31"/>
      <c r="DIH405" s="31"/>
      <c r="DII405" s="31"/>
      <c r="DIJ405" s="31"/>
      <c r="DIK405" s="31"/>
      <c r="DIL405" s="31"/>
      <c r="DIM405" s="31"/>
      <c r="DIN405" s="31"/>
      <c r="DIO405" s="31"/>
      <c r="DIP405" s="31"/>
      <c r="DIQ405" s="31"/>
      <c r="DIR405" s="31"/>
      <c r="DIS405" s="31"/>
      <c r="DIT405" s="31"/>
      <c r="DIU405" s="31"/>
      <c r="DIV405" s="31"/>
      <c r="DIW405" s="31"/>
      <c r="DIX405" s="31"/>
      <c r="DIY405" s="31"/>
      <c r="DIZ405" s="31"/>
      <c r="DJA405" s="31"/>
      <c r="DJB405" s="31"/>
      <c r="DJC405" s="31"/>
      <c r="DJD405" s="31"/>
      <c r="DJE405" s="31"/>
      <c r="DJF405" s="31"/>
      <c r="DJG405" s="31"/>
      <c r="DJH405" s="31"/>
      <c r="DJI405" s="31"/>
      <c r="DJJ405" s="31"/>
      <c r="DJK405" s="31"/>
      <c r="DJL405" s="31"/>
      <c r="DJM405" s="31"/>
      <c r="DJN405" s="31"/>
      <c r="DJO405" s="31"/>
      <c r="DJP405" s="31"/>
      <c r="DJQ405" s="31"/>
      <c r="DJR405" s="31"/>
      <c r="DJS405" s="31"/>
      <c r="DJT405" s="31"/>
      <c r="DJU405" s="31"/>
      <c r="DJV405" s="31"/>
      <c r="DJW405" s="31"/>
      <c r="DJX405" s="31"/>
      <c r="DJY405" s="31"/>
      <c r="DJZ405" s="31"/>
      <c r="DKA405" s="31"/>
      <c r="DKB405" s="31"/>
      <c r="DKC405" s="31"/>
      <c r="DKD405" s="31"/>
      <c r="DKE405" s="31"/>
      <c r="DKF405" s="31"/>
      <c r="DKG405" s="31"/>
      <c r="DKH405" s="31"/>
      <c r="DKI405" s="31"/>
      <c r="DKJ405" s="31"/>
      <c r="DKK405" s="31"/>
      <c r="DKL405" s="31"/>
      <c r="DKM405" s="31"/>
      <c r="DKN405" s="31"/>
      <c r="DKO405" s="31"/>
      <c r="DKP405" s="31"/>
      <c r="DKQ405" s="31"/>
      <c r="DKR405" s="31"/>
      <c r="DKS405" s="31"/>
      <c r="DKT405" s="31"/>
      <c r="DKU405" s="31"/>
      <c r="DKV405" s="31"/>
      <c r="DKW405" s="31"/>
      <c r="DKX405" s="31"/>
      <c r="DKY405" s="31"/>
      <c r="DKZ405" s="31"/>
      <c r="DLA405" s="31"/>
      <c r="DLB405" s="31"/>
      <c r="DLC405" s="31"/>
      <c r="DLD405" s="31"/>
      <c r="DLE405" s="31"/>
      <c r="DLF405" s="31"/>
      <c r="DLG405" s="31"/>
      <c r="DLH405" s="31"/>
      <c r="DLI405" s="31"/>
      <c r="DLJ405" s="31"/>
      <c r="DLK405" s="31"/>
      <c r="DLL405" s="31"/>
      <c r="DLM405" s="31"/>
      <c r="DLN405" s="31"/>
      <c r="DLO405" s="31"/>
      <c r="DLP405" s="31"/>
      <c r="DLQ405" s="31"/>
      <c r="DLR405" s="31"/>
      <c r="DLS405" s="31"/>
      <c r="DLT405" s="31"/>
      <c r="DLU405" s="31"/>
      <c r="DLV405" s="31"/>
      <c r="DLW405" s="31"/>
      <c r="DLX405" s="31"/>
      <c r="DLY405" s="31"/>
      <c r="DLZ405" s="31"/>
      <c r="DMA405" s="31"/>
      <c r="DMB405" s="31"/>
      <c r="DMC405" s="31"/>
      <c r="DMD405" s="31"/>
      <c r="DME405" s="31"/>
      <c r="DMF405" s="31"/>
      <c r="DMG405" s="31"/>
      <c r="DMH405" s="31"/>
      <c r="DMI405" s="31"/>
      <c r="DMJ405" s="31"/>
      <c r="DMK405" s="31"/>
      <c r="DML405" s="31"/>
      <c r="DMM405" s="31"/>
      <c r="DMN405" s="31"/>
      <c r="DMO405" s="31"/>
      <c r="DMP405" s="31"/>
      <c r="DMQ405" s="31"/>
      <c r="DMR405" s="31"/>
      <c r="DMS405" s="31"/>
      <c r="DMT405" s="31"/>
      <c r="DMU405" s="31"/>
      <c r="DMV405" s="31"/>
      <c r="DMW405" s="31"/>
      <c r="DMX405" s="31"/>
      <c r="DMY405" s="31"/>
      <c r="DMZ405" s="31"/>
      <c r="DNA405" s="31"/>
      <c r="DNB405" s="31"/>
      <c r="DNC405" s="31"/>
      <c r="DND405" s="31"/>
      <c r="DNE405" s="31"/>
      <c r="DNF405" s="31"/>
      <c r="DNG405" s="31"/>
      <c r="DNH405" s="31"/>
      <c r="DNI405" s="31"/>
      <c r="DNJ405" s="31"/>
      <c r="DNK405" s="31"/>
      <c r="DNL405" s="31"/>
      <c r="DNM405" s="31"/>
      <c r="DNN405" s="31"/>
      <c r="DNO405" s="31"/>
      <c r="DNP405" s="31"/>
      <c r="DNQ405" s="31"/>
      <c r="DNR405" s="31"/>
      <c r="DNS405" s="31"/>
      <c r="DNT405" s="31"/>
      <c r="DNU405" s="31"/>
      <c r="DNV405" s="31"/>
      <c r="DNW405" s="31"/>
      <c r="DNX405" s="31"/>
      <c r="DNY405" s="31"/>
      <c r="DNZ405" s="31"/>
      <c r="DOA405" s="31"/>
      <c r="DOB405" s="31"/>
      <c r="DOC405" s="31"/>
      <c r="DOD405" s="31"/>
      <c r="DOE405" s="31"/>
      <c r="DOF405" s="31"/>
      <c r="DOG405" s="31"/>
      <c r="DOH405" s="31"/>
      <c r="DOI405" s="31"/>
      <c r="DOJ405" s="31"/>
      <c r="DOK405" s="31"/>
      <c r="DOL405" s="31"/>
      <c r="DOM405" s="31"/>
      <c r="DON405" s="31"/>
      <c r="DOO405" s="31"/>
      <c r="DOP405" s="31"/>
      <c r="DOQ405" s="31"/>
      <c r="DOR405" s="31"/>
      <c r="DOS405" s="31"/>
      <c r="DOT405" s="31"/>
      <c r="DOU405" s="31"/>
      <c r="DOV405" s="31"/>
      <c r="DOW405" s="31"/>
      <c r="DOX405" s="31"/>
      <c r="DOY405" s="31"/>
      <c r="DOZ405" s="31"/>
      <c r="DPA405" s="31"/>
      <c r="DPB405" s="31"/>
      <c r="DPC405" s="31"/>
      <c r="DPD405" s="31"/>
      <c r="DPE405" s="31"/>
      <c r="DPF405" s="31"/>
      <c r="DPG405" s="31"/>
      <c r="DPH405" s="31"/>
      <c r="DPI405" s="31"/>
      <c r="DPJ405" s="31"/>
      <c r="DPK405" s="31"/>
      <c r="DPL405" s="31"/>
      <c r="DPM405" s="31"/>
      <c r="DPN405" s="31"/>
      <c r="DPO405" s="31"/>
      <c r="DPP405" s="31"/>
      <c r="DPQ405" s="31"/>
      <c r="DPR405" s="31"/>
      <c r="DPS405" s="31"/>
      <c r="DPT405" s="31"/>
      <c r="DPU405" s="31"/>
      <c r="DPV405" s="31"/>
      <c r="DPW405" s="31"/>
      <c r="DPX405" s="31"/>
      <c r="DPY405" s="31"/>
      <c r="DPZ405" s="31"/>
      <c r="DQA405" s="31"/>
      <c r="DQB405" s="31"/>
      <c r="DQC405" s="31"/>
      <c r="DQD405" s="31"/>
      <c r="DQE405" s="31"/>
      <c r="DQF405" s="31"/>
      <c r="DQG405" s="31"/>
      <c r="DQH405" s="31"/>
      <c r="DQI405" s="31"/>
      <c r="DQJ405" s="31"/>
      <c r="DQK405" s="31"/>
      <c r="DQL405" s="31"/>
      <c r="DQM405" s="31"/>
      <c r="DQN405" s="31"/>
      <c r="DQO405" s="31"/>
      <c r="DQP405" s="31"/>
      <c r="DQQ405" s="31"/>
      <c r="DQR405" s="31"/>
      <c r="DQS405" s="31"/>
      <c r="DQT405" s="31"/>
      <c r="DQU405" s="31"/>
      <c r="DQV405" s="31"/>
      <c r="DQW405" s="31"/>
      <c r="DQX405" s="31"/>
      <c r="DQY405" s="31"/>
      <c r="DQZ405" s="31"/>
      <c r="DRA405" s="31"/>
      <c r="DRB405" s="31"/>
      <c r="DRC405" s="31"/>
      <c r="DRD405" s="31"/>
      <c r="DRE405" s="31"/>
      <c r="DRF405" s="31"/>
      <c r="DRG405" s="31"/>
      <c r="DRH405" s="31"/>
      <c r="DRI405" s="31"/>
      <c r="DRJ405" s="31"/>
      <c r="DRK405" s="31"/>
      <c r="DRL405" s="31"/>
      <c r="DRM405" s="31"/>
      <c r="DRN405" s="31"/>
      <c r="DRO405" s="31"/>
      <c r="DRP405" s="31"/>
      <c r="DRQ405" s="31"/>
      <c r="DRR405" s="31"/>
      <c r="DRS405" s="31"/>
      <c r="DRT405" s="31"/>
      <c r="DRU405" s="31"/>
      <c r="DRV405" s="31"/>
      <c r="DRW405" s="31"/>
      <c r="DRX405" s="31"/>
      <c r="DRY405" s="31"/>
      <c r="DRZ405" s="31"/>
      <c r="DSA405" s="31"/>
      <c r="DSB405" s="31"/>
      <c r="DSC405" s="31"/>
      <c r="DSD405" s="31"/>
      <c r="DSE405" s="31"/>
      <c r="DSF405" s="31"/>
      <c r="DSG405" s="31"/>
      <c r="DSH405" s="31"/>
      <c r="DSI405" s="31"/>
      <c r="DSJ405" s="31"/>
      <c r="DSK405" s="31"/>
      <c r="DSL405" s="31"/>
      <c r="DSM405" s="31"/>
      <c r="DSN405" s="31"/>
      <c r="DSO405" s="31"/>
      <c r="DSP405" s="31"/>
      <c r="DSQ405" s="31"/>
      <c r="DSR405" s="31"/>
      <c r="DSS405" s="31"/>
      <c r="DST405" s="31"/>
      <c r="DSU405" s="31"/>
      <c r="DSV405" s="31"/>
      <c r="DSW405" s="31"/>
      <c r="DSX405" s="31"/>
      <c r="DSY405" s="31"/>
      <c r="DSZ405" s="31"/>
      <c r="DTA405" s="31"/>
      <c r="DTB405" s="31"/>
      <c r="DTC405" s="31"/>
      <c r="DTD405" s="31"/>
      <c r="DTE405" s="31"/>
      <c r="DTF405" s="31"/>
      <c r="DTG405" s="31"/>
      <c r="DTH405" s="31"/>
      <c r="DTI405" s="31"/>
      <c r="DTJ405" s="31"/>
      <c r="DTK405" s="31"/>
      <c r="DTL405" s="31"/>
      <c r="DTM405" s="31"/>
      <c r="DTN405" s="31"/>
      <c r="DTO405" s="31"/>
      <c r="DTP405" s="31"/>
      <c r="DTQ405" s="31"/>
      <c r="DTR405" s="31"/>
      <c r="DTS405" s="31"/>
      <c r="DTT405" s="31"/>
      <c r="DTU405" s="31"/>
      <c r="DTV405" s="31"/>
      <c r="DTW405" s="31"/>
      <c r="DTX405" s="31"/>
      <c r="DTY405" s="31"/>
      <c r="DTZ405" s="31"/>
      <c r="DUA405" s="31"/>
      <c r="DUB405" s="31"/>
      <c r="DUC405" s="31"/>
      <c r="DUD405" s="31"/>
      <c r="DUE405" s="31"/>
      <c r="DUF405" s="31"/>
      <c r="DUG405" s="31"/>
      <c r="DUH405" s="31"/>
      <c r="DUI405" s="31"/>
      <c r="DUJ405" s="31"/>
      <c r="DUK405" s="31"/>
      <c r="DUL405" s="31"/>
      <c r="DUM405" s="31"/>
      <c r="DUN405" s="31"/>
      <c r="DUO405" s="31"/>
      <c r="DUP405" s="31"/>
      <c r="DUQ405" s="31"/>
      <c r="DUR405" s="31"/>
      <c r="DUS405" s="31"/>
      <c r="DUT405" s="31"/>
      <c r="DUU405" s="31"/>
      <c r="DUV405" s="31"/>
      <c r="DUW405" s="31"/>
      <c r="DUX405" s="31"/>
      <c r="DUY405" s="31"/>
      <c r="DUZ405" s="31"/>
      <c r="DVA405" s="31"/>
      <c r="DVB405" s="31"/>
      <c r="DVC405" s="31"/>
      <c r="DVD405" s="31"/>
      <c r="DVE405" s="31"/>
      <c r="DVF405" s="31"/>
      <c r="DVG405" s="31"/>
      <c r="DVH405" s="31"/>
      <c r="DVI405" s="31"/>
      <c r="DVJ405" s="31"/>
      <c r="DVK405" s="31"/>
      <c r="DVL405" s="31"/>
      <c r="DVM405" s="31"/>
      <c r="DVN405" s="31"/>
      <c r="DVO405" s="31"/>
      <c r="DVP405" s="31"/>
      <c r="DVQ405" s="31"/>
      <c r="DVR405" s="31"/>
      <c r="DVS405" s="31"/>
      <c r="DVT405" s="31"/>
      <c r="DVU405" s="31"/>
      <c r="DVV405" s="31"/>
      <c r="DVW405" s="31"/>
      <c r="DVX405" s="31"/>
      <c r="DVY405" s="31"/>
      <c r="DVZ405" s="31"/>
      <c r="DWA405" s="31"/>
      <c r="DWB405" s="31"/>
      <c r="DWC405" s="31"/>
      <c r="DWD405" s="31"/>
      <c r="DWE405" s="31"/>
      <c r="DWF405" s="31"/>
      <c r="DWG405" s="31"/>
      <c r="DWH405" s="31"/>
      <c r="DWI405" s="31"/>
      <c r="DWJ405" s="31"/>
      <c r="DWK405" s="31"/>
      <c r="DWL405" s="31"/>
      <c r="DWM405" s="31"/>
      <c r="DWN405" s="31"/>
      <c r="DWO405" s="31"/>
      <c r="DWP405" s="31"/>
      <c r="DWQ405" s="31"/>
      <c r="DWR405" s="31"/>
      <c r="DWS405" s="31"/>
      <c r="DWT405" s="31"/>
      <c r="DWU405" s="31"/>
      <c r="DWV405" s="31"/>
      <c r="DWW405" s="31"/>
      <c r="DWX405" s="31"/>
      <c r="DWY405" s="31"/>
      <c r="DWZ405" s="31"/>
      <c r="DXA405" s="31"/>
      <c r="DXB405" s="31"/>
      <c r="DXC405" s="31"/>
      <c r="DXD405" s="31"/>
      <c r="DXE405" s="31"/>
      <c r="DXF405" s="31"/>
      <c r="DXG405" s="31"/>
      <c r="DXH405" s="31"/>
      <c r="DXI405" s="31"/>
      <c r="DXJ405" s="31"/>
      <c r="DXK405" s="31"/>
      <c r="DXL405" s="31"/>
      <c r="DXM405" s="31"/>
      <c r="DXN405" s="31"/>
      <c r="DXO405" s="31"/>
      <c r="DXP405" s="31"/>
      <c r="DXQ405" s="31"/>
      <c r="DXR405" s="31"/>
      <c r="DXS405" s="31"/>
      <c r="DXT405" s="31"/>
      <c r="DXU405" s="31"/>
      <c r="DXV405" s="31"/>
      <c r="DXW405" s="31"/>
      <c r="DXX405" s="31"/>
      <c r="DXY405" s="31"/>
      <c r="DXZ405" s="31"/>
      <c r="DYA405" s="31"/>
      <c r="DYB405" s="31"/>
      <c r="DYC405" s="31"/>
      <c r="DYD405" s="31"/>
      <c r="DYE405" s="31"/>
      <c r="DYF405" s="31"/>
      <c r="DYG405" s="31"/>
      <c r="DYH405" s="31"/>
      <c r="DYI405" s="31"/>
      <c r="DYJ405" s="31"/>
      <c r="DYK405" s="31"/>
      <c r="DYL405" s="31"/>
      <c r="DYM405" s="31"/>
      <c r="DYN405" s="31"/>
      <c r="DYO405" s="31"/>
      <c r="DYP405" s="31"/>
      <c r="DYQ405" s="31"/>
      <c r="DYR405" s="31"/>
      <c r="DYS405" s="31"/>
      <c r="DYT405" s="31"/>
      <c r="DYU405" s="31"/>
      <c r="DYV405" s="31"/>
      <c r="DYW405" s="31"/>
      <c r="DYX405" s="31"/>
      <c r="DYY405" s="31"/>
      <c r="DYZ405" s="31"/>
      <c r="DZA405" s="31"/>
      <c r="DZB405" s="31"/>
      <c r="DZC405" s="31"/>
      <c r="DZD405" s="31"/>
      <c r="DZE405" s="31"/>
      <c r="DZF405" s="31"/>
      <c r="DZG405" s="31"/>
      <c r="DZH405" s="31"/>
      <c r="DZI405" s="31"/>
      <c r="DZJ405" s="31"/>
      <c r="DZK405" s="31"/>
      <c r="DZL405" s="31"/>
      <c r="DZM405" s="31"/>
      <c r="DZN405" s="31"/>
      <c r="DZO405" s="31"/>
      <c r="DZP405" s="31"/>
      <c r="DZQ405" s="31"/>
      <c r="DZR405" s="31"/>
      <c r="DZS405" s="31"/>
      <c r="DZT405" s="31"/>
      <c r="DZU405" s="31"/>
      <c r="DZV405" s="31"/>
      <c r="DZW405" s="31"/>
      <c r="DZX405" s="31"/>
      <c r="DZY405" s="31"/>
      <c r="DZZ405" s="31"/>
      <c r="EAA405" s="31"/>
      <c r="EAB405" s="31"/>
      <c r="EAC405" s="31"/>
      <c r="EAD405" s="31"/>
      <c r="EAE405" s="31"/>
      <c r="EAF405" s="31"/>
      <c r="EAG405" s="31"/>
      <c r="EAH405" s="31"/>
      <c r="EAI405" s="31"/>
      <c r="EAJ405" s="31"/>
      <c r="EAK405" s="31"/>
      <c r="EAL405" s="31"/>
      <c r="EAM405" s="31"/>
      <c r="EAN405" s="31"/>
      <c r="EAO405" s="31"/>
      <c r="EAP405" s="31"/>
      <c r="EAQ405" s="31"/>
      <c r="EAR405" s="31"/>
      <c r="EAS405" s="31"/>
      <c r="EAT405" s="31"/>
      <c r="EAU405" s="31"/>
      <c r="EAV405" s="31"/>
      <c r="EAW405" s="31"/>
      <c r="EAX405" s="31"/>
      <c r="EAY405" s="31"/>
      <c r="EAZ405" s="31"/>
      <c r="EBA405" s="31"/>
      <c r="EBB405" s="31"/>
      <c r="EBC405" s="31"/>
      <c r="EBD405" s="31"/>
      <c r="EBE405" s="31"/>
      <c r="EBF405" s="31"/>
      <c r="EBG405" s="31"/>
      <c r="EBH405" s="31"/>
      <c r="EBI405" s="31"/>
      <c r="EBJ405" s="31"/>
      <c r="EBK405" s="31"/>
      <c r="EBL405" s="31"/>
      <c r="EBM405" s="31"/>
      <c r="EBN405" s="31"/>
      <c r="EBO405" s="31"/>
      <c r="EBP405" s="31"/>
      <c r="EBQ405" s="31"/>
      <c r="EBR405" s="31"/>
      <c r="EBS405" s="31"/>
      <c r="EBT405" s="31"/>
      <c r="EBU405" s="31"/>
      <c r="EBV405" s="31"/>
      <c r="EBW405" s="31"/>
      <c r="EBX405" s="31"/>
      <c r="EBY405" s="31"/>
      <c r="EBZ405" s="31"/>
      <c r="ECA405" s="31"/>
      <c r="ECB405" s="31"/>
      <c r="ECC405" s="31"/>
      <c r="ECD405" s="31"/>
      <c r="ECE405" s="31"/>
      <c r="ECF405" s="31"/>
      <c r="ECG405" s="31"/>
      <c r="ECH405" s="31"/>
      <c r="ECI405" s="31"/>
      <c r="ECJ405" s="31"/>
      <c r="ECK405" s="31"/>
      <c r="ECL405" s="31"/>
      <c r="ECM405" s="31"/>
      <c r="ECN405" s="31"/>
      <c r="ECO405" s="31"/>
      <c r="ECP405" s="31"/>
      <c r="ECQ405" s="31"/>
      <c r="ECR405" s="31"/>
      <c r="ECS405" s="31"/>
      <c r="ECT405" s="31"/>
      <c r="ECU405" s="31"/>
      <c r="ECV405" s="31"/>
      <c r="ECW405" s="31"/>
      <c r="ECX405" s="31"/>
      <c r="ECY405" s="31"/>
      <c r="ECZ405" s="31"/>
      <c r="EDA405" s="31"/>
      <c r="EDB405" s="31"/>
      <c r="EDC405" s="31"/>
      <c r="EDD405" s="31"/>
      <c r="EDE405" s="31"/>
      <c r="EDF405" s="31"/>
      <c r="EDG405" s="31"/>
      <c r="EDH405" s="31"/>
      <c r="EDI405" s="31"/>
      <c r="EDJ405" s="31"/>
      <c r="EDK405" s="31"/>
      <c r="EDL405" s="31"/>
      <c r="EDM405" s="31"/>
      <c r="EDN405" s="31"/>
      <c r="EDO405" s="31"/>
      <c r="EDP405" s="31"/>
      <c r="EDQ405" s="31"/>
      <c r="EDR405" s="31"/>
      <c r="EDS405" s="31"/>
      <c r="EDT405" s="31"/>
      <c r="EDU405" s="31"/>
      <c r="EDV405" s="31"/>
      <c r="EDW405" s="31"/>
      <c r="EDX405" s="31"/>
      <c r="EDY405" s="31"/>
      <c r="EDZ405" s="31"/>
      <c r="EEA405" s="31"/>
      <c r="EEB405" s="31"/>
      <c r="EEC405" s="31"/>
      <c r="EED405" s="31"/>
      <c r="EEE405" s="31"/>
      <c r="EEF405" s="31"/>
      <c r="EEG405" s="31"/>
      <c r="EEH405" s="31"/>
      <c r="EEI405" s="31"/>
      <c r="EEJ405" s="31"/>
      <c r="EEK405" s="31"/>
      <c r="EEL405" s="31"/>
      <c r="EEM405" s="31"/>
      <c r="EEN405" s="31"/>
      <c r="EEO405" s="31"/>
      <c r="EEP405" s="31"/>
      <c r="EEQ405" s="31"/>
      <c r="EER405" s="31"/>
      <c r="EES405" s="31"/>
      <c r="EET405" s="31"/>
      <c r="EEU405" s="31"/>
      <c r="EEV405" s="31"/>
      <c r="EEW405" s="31"/>
      <c r="EEX405" s="31"/>
      <c r="EEY405" s="31"/>
      <c r="EEZ405" s="31"/>
      <c r="EFA405" s="31"/>
      <c r="EFB405" s="31"/>
      <c r="EFC405" s="31"/>
      <c r="EFD405" s="31"/>
      <c r="EFE405" s="31"/>
      <c r="EFF405" s="31"/>
      <c r="EFG405" s="31"/>
      <c r="EFH405" s="31"/>
      <c r="EFI405" s="31"/>
      <c r="EFJ405" s="31"/>
      <c r="EFK405" s="31"/>
      <c r="EFL405" s="31"/>
      <c r="EFM405" s="31"/>
      <c r="EFN405" s="31"/>
      <c r="EFO405" s="31"/>
      <c r="EFP405" s="31"/>
      <c r="EFQ405" s="31"/>
      <c r="EFR405" s="31"/>
      <c r="EFS405" s="31"/>
      <c r="EFT405" s="31"/>
      <c r="EFU405" s="31"/>
      <c r="EFV405" s="31"/>
      <c r="EFW405" s="31"/>
      <c r="EFX405" s="31"/>
      <c r="EFY405" s="31"/>
      <c r="EFZ405" s="31"/>
      <c r="EGA405" s="31"/>
      <c r="EGB405" s="31"/>
      <c r="EGC405" s="31"/>
      <c r="EGD405" s="31"/>
      <c r="EGE405" s="31"/>
      <c r="EGF405" s="31"/>
      <c r="EGG405" s="31"/>
      <c r="EGH405" s="31"/>
      <c r="EGI405" s="31"/>
      <c r="EGJ405" s="31"/>
      <c r="EGK405" s="31"/>
      <c r="EGL405" s="31"/>
      <c r="EGM405" s="31"/>
      <c r="EGN405" s="31"/>
      <c r="EGO405" s="31"/>
      <c r="EGP405" s="31"/>
      <c r="EGQ405" s="31"/>
      <c r="EGR405" s="31"/>
      <c r="EGS405" s="31"/>
      <c r="EGT405" s="31"/>
      <c r="EGU405" s="31"/>
      <c r="EGV405" s="31"/>
      <c r="EGW405" s="31"/>
      <c r="EGX405" s="31"/>
      <c r="EGY405" s="31"/>
      <c r="EGZ405" s="31"/>
      <c r="EHA405" s="31"/>
      <c r="EHB405" s="31"/>
      <c r="EHC405" s="31"/>
      <c r="EHD405" s="31"/>
      <c r="EHE405" s="31"/>
      <c r="EHF405" s="31"/>
      <c r="EHG405" s="31"/>
      <c r="EHH405" s="31"/>
      <c r="EHI405" s="31"/>
      <c r="EHJ405" s="31"/>
      <c r="EHK405" s="31"/>
      <c r="EHL405" s="31"/>
      <c r="EHM405" s="31"/>
      <c r="EHN405" s="31"/>
      <c r="EHO405" s="31"/>
      <c r="EHP405" s="31"/>
      <c r="EHQ405" s="31"/>
      <c r="EHR405" s="31"/>
      <c r="EHS405" s="31"/>
      <c r="EHT405" s="31"/>
      <c r="EHU405" s="31"/>
      <c r="EHV405" s="31"/>
      <c r="EHW405" s="31"/>
      <c r="EHX405" s="31"/>
      <c r="EHY405" s="31"/>
      <c r="EHZ405" s="31"/>
      <c r="EIA405" s="31"/>
      <c r="EIB405" s="31"/>
      <c r="EIC405" s="31"/>
      <c r="EID405" s="31"/>
      <c r="EIE405" s="31"/>
      <c r="EIF405" s="31"/>
      <c r="EIG405" s="31"/>
      <c r="EIH405" s="31"/>
      <c r="EII405" s="31"/>
      <c r="EIJ405" s="31"/>
      <c r="EIK405" s="31"/>
      <c r="EIL405" s="31"/>
      <c r="EIM405" s="31"/>
      <c r="EIN405" s="31"/>
      <c r="EIO405" s="31"/>
      <c r="EIP405" s="31"/>
      <c r="EIQ405" s="31"/>
      <c r="EIR405" s="31"/>
      <c r="EIS405" s="31"/>
      <c r="EIT405" s="31"/>
      <c r="EIU405" s="31"/>
      <c r="EIV405" s="31"/>
      <c r="EIW405" s="31"/>
      <c r="EIX405" s="31"/>
      <c r="EIY405" s="31"/>
      <c r="EIZ405" s="31"/>
      <c r="EJA405" s="31"/>
      <c r="EJB405" s="31"/>
      <c r="EJC405" s="31"/>
      <c r="EJD405" s="31"/>
      <c r="EJE405" s="31"/>
      <c r="EJF405" s="31"/>
      <c r="EJG405" s="31"/>
      <c r="EJH405" s="31"/>
      <c r="EJI405" s="31"/>
      <c r="EJJ405" s="31"/>
      <c r="EJK405" s="31"/>
      <c r="EJL405" s="31"/>
      <c r="EJM405" s="31"/>
      <c r="EJN405" s="31"/>
      <c r="EJO405" s="31"/>
      <c r="EJP405" s="31"/>
      <c r="EJQ405" s="31"/>
      <c r="EJR405" s="31"/>
      <c r="EJS405" s="31"/>
      <c r="EJT405" s="31"/>
      <c r="EJU405" s="31"/>
      <c r="EJV405" s="31"/>
      <c r="EJW405" s="31"/>
      <c r="EJX405" s="31"/>
      <c r="EJY405" s="31"/>
      <c r="EJZ405" s="31"/>
      <c r="EKA405" s="31"/>
      <c r="EKB405" s="31"/>
      <c r="EKC405" s="31"/>
      <c r="EKD405" s="31"/>
      <c r="EKE405" s="31"/>
      <c r="EKF405" s="31"/>
      <c r="EKG405" s="31"/>
      <c r="EKH405" s="31"/>
      <c r="EKI405" s="31"/>
      <c r="EKJ405" s="31"/>
      <c r="EKK405" s="31"/>
      <c r="EKL405" s="31"/>
      <c r="EKM405" s="31"/>
      <c r="EKN405" s="31"/>
      <c r="EKO405" s="31"/>
      <c r="EKP405" s="31"/>
      <c r="EKQ405" s="31"/>
      <c r="EKR405" s="31"/>
      <c r="EKS405" s="31"/>
      <c r="EKT405" s="31"/>
      <c r="EKU405" s="31"/>
      <c r="EKV405" s="31"/>
      <c r="EKW405" s="31"/>
      <c r="EKX405" s="31"/>
      <c r="EKY405" s="31"/>
      <c r="EKZ405" s="31"/>
      <c r="ELA405" s="31"/>
      <c r="ELB405" s="31"/>
      <c r="ELC405" s="31"/>
      <c r="ELD405" s="31"/>
      <c r="ELE405" s="31"/>
      <c r="ELF405" s="31"/>
      <c r="ELG405" s="31"/>
      <c r="ELH405" s="31"/>
      <c r="ELI405" s="31"/>
      <c r="ELJ405" s="31"/>
      <c r="ELK405" s="31"/>
      <c r="ELL405" s="31"/>
      <c r="ELM405" s="31"/>
      <c r="ELN405" s="31"/>
      <c r="ELO405" s="31"/>
      <c r="ELP405" s="31"/>
      <c r="ELQ405" s="31"/>
      <c r="ELR405" s="31"/>
      <c r="ELS405" s="31"/>
      <c r="ELT405" s="31"/>
      <c r="ELU405" s="31"/>
      <c r="ELV405" s="31"/>
      <c r="ELW405" s="31"/>
      <c r="ELX405" s="31"/>
      <c r="ELY405" s="31"/>
      <c r="ELZ405" s="31"/>
      <c r="EMA405" s="31"/>
      <c r="EMB405" s="31"/>
      <c r="EMC405" s="31"/>
      <c r="EMD405" s="31"/>
      <c r="EME405" s="31"/>
      <c r="EMF405" s="31"/>
      <c r="EMG405" s="31"/>
      <c r="EMH405" s="31"/>
      <c r="EMI405" s="31"/>
      <c r="EMJ405" s="31"/>
      <c r="EMK405" s="31"/>
      <c r="EML405" s="31"/>
      <c r="EMM405" s="31"/>
      <c r="EMN405" s="31"/>
      <c r="EMO405" s="31"/>
      <c r="EMP405" s="31"/>
      <c r="EMQ405" s="31"/>
      <c r="EMR405" s="31"/>
      <c r="EMS405" s="31"/>
      <c r="EMT405" s="31"/>
      <c r="EMU405" s="31"/>
      <c r="EMV405" s="31"/>
      <c r="EMW405" s="31"/>
      <c r="EMX405" s="31"/>
      <c r="EMY405" s="31"/>
      <c r="EMZ405" s="31"/>
      <c r="ENA405" s="31"/>
      <c r="ENB405" s="31"/>
      <c r="ENC405" s="31"/>
      <c r="END405" s="31"/>
      <c r="ENE405" s="31"/>
      <c r="ENF405" s="31"/>
      <c r="ENG405" s="31"/>
      <c r="ENH405" s="31"/>
      <c r="ENI405" s="31"/>
      <c r="ENJ405" s="31"/>
      <c r="ENK405" s="31"/>
      <c r="ENL405" s="31"/>
      <c r="ENM405" s="31"/>
      <c r="ENN405" s="31"/>
      <c r="ENO405" s="31"/>
      <c r="ENP405" s="31"/>
      <c r="ENQ405" s="31"/>
      <c r="ENR405" s="31"/>
      <c r="ENS405" s="31"/>
      <c r="ENT405" s="31"/>
      <c r="ENU405" s="31"/>
      <c r="ENV405" s="31"/>
      <c r="ENW405" s="31"/>
      <c r="ENX405" s="31"/>
      <c r="ENY405" s="31"/>
      <c r="ENZ405" s="31"/>
      <c r="EOA405" s="31"/>
      <c r="EOB405" s="31"/>
      <c r="EOC405" s="31"/>
      <c r="EOD405" s="31"/>
      <c r="EOE405" s="31"/>
      <c r="EOF405" s="31"/>
      <c r="EOG405" s="31"/>
      <c r="EOH405" s="31"/>
      <c r="EOI405" s="31"/>
      <c r="EOJ405" s="31"/>
      <c r="EOK405" s="31"/>
      <c r="EOL405" s="31"/>
      <c r="EOM405" s="31"/>
      <c r="EON405" s="31"/>
      <c r="EOO405" s="31"/>
      <c r="EOP405" s="31"/>
      <c r="EOQ405" s="31"/>
      <c r="EOR405" s="31"/>
      <c r="EOS405" s="31"/>
      <c r="EOT405" s="31"/>
      <c r="EOU405" s="31"/>
      <c r="EOV405" s="31"/>
      <c r="EOW405" s="31"/>
      <c r="EOX405" s="31"/>
      <c r="EOY405" s="31"/>
      <c r="EOZ405" s="31"/>
      <c r="EPA405" s="31"/>
      <c r="EPB405" s="31"/>
      <c r="EPC405" s="31"/>
      <c r="EPD405" s="31"/>
      <c r="EPE405" s="31"/>
      <c r="EPF405" s="31"/>
      <c r="EPG405" s="31"/>
      <c r="EPH405" s="31"/>
      <c r="EPI405" s="31"/>
      <c r="EPJ405" s="31"/>
      <c r="EPK405" s="31"/>
      <c r="EPL405" s="31"/>
      <c r="EPM405" s="31"/>
      <c r="EPN405" s="31"/>
      <c r="EPO405" s="31"/>
      <c r="EPP405" s="31"/>
      <c r="EPQ405" s="31"/>
      <c r="EPR405" s="31"/>
      <c r="EPS405" s="31"/>
      <c r="EPT405" s="31"/>
      <c r="EPU405" s="31"/>
      <c r="EPV405" s="31"/>
      <c r="EPW405" s="31"/>
      <c r="EPX405" s="31"/>
      <c r="EPY405" s="31"/>
      <c r="EPZ405" s="31"/>
      <c r="EQA405" s="31"/>
      <c r="EQB405" s="31"/>
      <c r="EQC405" s="31"/>
      <c r="EQD405" s="31"/>
      <c r="EQE405" s="31"/>
      <c r="EQF405" s="31"/>
      <c r="EQG405" s="31"/>
      <c r="EQH405" s="31"/>
      <c r="EQI405" s="31"/>
      <c r="EQJ405" s="31"/>
      <c r="EQK405" s="31"/>
      <c r="EQL405" s="31"/>
      <c r="EQM405" s="31"/>
      <c r="EQN405" s="31"/>
      <c r="EQO405" s="31"/>
      <c r="EQP405" s="31"/>
      <c r="EQQ405" s="31"/>
      <c r="EQR405" s="31"/>
      <c r="EQS405" s="31"/>
      <c r="EQT405" s="31"/>
      <c r="EQU405" s="31"/>
      <c r="EQV405" s="31"/>
      <c r="EQW405" s="31"/>
      <c r="EQX405" s="31"/>
      <c r="EQY405" s="31"/>
      <c r="EQZ405" s="31"/>
      <c r="ERA405" s="31"/>
      <c r="ERB405" s="31"/>
      <c r="ERC405" s="31"/>
      <c r="ERD405" s="31"/>
      <c r="ERE405" s="31"/>
      <c r="ERF405" s="31"/>
      <c r="ERG405" s="31"/>
      <c r="ERH405" s="31"/>
      <c r="ERI405" s="31"/>
      <c r="ERJ405" s="31"/>
      <c r="ERK405" s="31"/>
      <c r="ERL405" s="31"/>
      <c r="ERM405" s="31"/>
      <c r="ERN405" s="31"/>
      <c r="ERO405" s="31"/>
      <c r="ERP405" s="31"/>
      <c r="ERQ405" s="31"/>
      <c r="ERR405" s="31"/>
      <c r="ERS405" s="31"/>
      <c r="ERT405" s="31"/>
      <c r="ERU405" s="31"/>
      <c r="ERV405" s="31"/>
      <c r="ERW405" s="31"/>
      <c r="ERX405" s="31"/>
      <c r="ERY405" s="31"/>
      <c r="ERZ405" s="31"/>
      <c r="ESA405" s="31"/>
      <c r="ESB405" s="31"/>
      <c r="ESC405" s="31"/>
      <c r="ESD405" s="31"/>
      <c r="ESE405" s="31"/>
      <c r="ESF405" s="31"/>
      <c r="ESG405" s="31"/>
      <c r="ESH405" s="31"/>
      <c r="ESI405" s="31"/>
      <c r="ESJ405" s="31"/>
      <c r="ESK405" s="31"/>
      <c r="ESL405" s="31"/>
      <c r="ESM405" s="31"/>
      <c r="ESN405" s="31"/>
      <c r="ESO405" s="31"/>
      <c r="ESP405" s="31"/>
      <c r="ESQ405" s="31"/>
      <c r="ESR405" s="31"/>
      <c r="ESS405" s="31"/>
      <c r="EST405" s="31"/>
      <c r="ESU405" s="31"/>
      <c r="ESV405" s="31"/>
      <c r="ESW405" s="31"/>
      <c r="ESX405" s="31"/>
      <c r="ESY405" s="31"/>
      <c r="ESZ405" s="31"/>
      <c r="ETA405" s="31"/>
      <c r="ETB405" s="31"/>
      <c r="ETC405" s="31"/>
      <c r="ETD405" s="31"/>
      <c r="ETE405" s="31"/>
      <c r="ETF405" s="31"/>
      <c r="ETG405" s="31"/>
      <c r="ETH405" s="31"/>
      <c r="ETI405" s="31"/>
      <c r="ETJ405" s="31"/>
      <c r="ETK405" s="31"/>
      <c r="ETL405" s="31"/>
      <c r="ETM405" s="31"/>
      <c r="ETN405" s="31"/>
      <c r="ETO405" s="31"/>
      <c r="ETP405" s="31"/>
      <c r="ETQ405" s="31"/>
      <c r="ETR405" s="31"/>
      <c r="ETS405" s="31"/>
      <c r="ETT405" s="31"/>
      <c r="ETU405" s="31"/>
      <c r="ETV405" s="31"/>
      <c r="ETW405" s="31"/>
      <c r="ETX405" s="31"/>
      <c r="ETY405" s="31"/>
      <c r="ETZ405" s="31"/>
      <c r="EUA405" s="31"/>
      <c r="EUB405" s="31"/>
      <c r="EUC405" s="31"/>
      <c r="EUD405" s="31"/>
      <c r="EUE405" s="31"/>
      <c r="EUF405" s="31"/>
      <c r="EUG405" s="31"/>
      <c r="EUH405" s="31"/>
      <c r="EUI405" s="31"/>
      <c r="EUJ405" s="31"/>
      <c r="EUK405" s="31"/>
      <c r="EUL405" s="31"/>
      <c r="EUM405" s="31"/>
      <c r="EUN405" s="31"/>
      <c r="EUO405" s="31"/>
      <c r="EUP405" s="31"/>
      <c r="EUQ405" s="31"/>
      <c r="EUR405" s="31"/>
      <c r="EUS405" s="31"/>
      <c r="EUT405" s="31"/>
      <c r="EUU405" s="31"/>
      <c r="EUV405" s="31"/>
      <c r="EUW405" s="31"/>
      <c r="EUX405" s="31"/>
      <c r="EUY405" s="31"/>
      <c r="EUZ405" s="31"/>
      <c r="EVA405" s="31"/>
      <c r="EVB405" s="31"/>
      <c r="EVC405" s="31"/>
      <c r="EVD405" s="31"/>
      <c r="EVE405" s="31"/>
      <c r="EVF405" s="31"/>
      <c r="EVG405" s="31"/>
      <c r="EVH405" s="31"/>
      <c r="EVI405" s="31"/>
      <c r="EVJ405" s="31"/>
      <c r="EVK405" s="31"/>
      <c r="EVL405" s="31"/>
      <c r="EVM405" s="31"/>
      <c r="EVN405" s="31"/>
      <c r="EVO405" s="31"/>
      <c r="EVP405" s="31"/>
      <c r="EVQ405" s="31"/>
      <c r="EVR405" s="31"/>
      <c r="EVS405" s="31"/>
      <c r="EVT405" s="31"/>
      <c r="EVU405" s="31"/>
      <c r="EVV405" s="31"/>
      <c r="EVW405" s="31"/>
      <c r="EVX405" s="31"/>
      <c r="EVY405" s="31"/>
      <c r="EVZ405" s="31"/>
      <c r="EWA405" s="31"/>
      <c r="EWB405" s="31"/>
      <c r="EWC405" s="31"/>
      <c r="EWD405" s="31"/>
      <c r="EWE405" s="31"/>
      <c r="EWF405" s="31"/>
      <c r="EWG405" s="31"/>
      <c r="EWH405" s="31"/>
      <c r="EWI405" s="31"/>
      <c r="EWJ405" s="31"/>
      <c r="EWK405" s="31"/>
      <c r="EWL405" s="31"/>
      <c r="EWM405" s="31"/>
      <c r="EWN405" s="31"/>
      <c r="EWO405" s="31"/>
      <c r="EWP405" s="31"/>
      <c r="EWQ405" s="31"/>
      <c r="EWR405" s="31"/>
      <c r="EWS405" s="31"/>
      <c r="EWT405" s="31"/>
      <c r="EWU405" s="31"/>
      <c r="EWV405" s="31"/>
      <c r="EWW405" s="31"/>
      <c r="EWX405" s="31"/>
      <c r="EWY405" s="31"/>
      <c r="EWZ405" s="31"/>
      <c r="EXA405" s="31"/>
      <c r="EXB405" s="31"/>
      <c r="EXC405" s="31"/>
      <c r="EXD405" s="31"/>
      <c r="EXE405" s="31"/>
      <c r="EXF405" s="31"/>
      <c r="EXG405" s="31"/>
      <c r="EXH405" s="31"/>
      <c r="EXI405" s="31"/>
      <c r="EXJ405" s="31"/>
      <c r="EXK405" s="31"/>
      <c r="EXL405" s="31"/>
      <c r="EXM405" s="31"/>
      <c r="EXN405" s="31"/>
      <c r="EXO405" s="31"/>
      <c r="EXP405" s="31"/>
      <c r="EXQ405" s="31"/>
      <c r="EXR405" s="31"/>
      <c r="EXS405" s="31"/>
      <c r="EXT405" s="31"/>
      <c r="EXU405" s="31"/>
      <c r="EXV405" s="31"/>
      <c r="EXW405" s="31"/>
      <c r="EXX405" s="31"/>
      <c r="EXY405" s="31"/>
      <c r="EXZ405" s="31"/>
      <c r="EYA405" s="31"/>
      <c r="EYB405" s="31"/>
      <c r="EYC405" s="31"/>
      <c r="EYD405" s="31"/>
      <c r="EYE405" s="31"/>
      <c r="EYF405" s="31"/>
      <c r="EYG405" s="31"/>
      <c r="EYH405" s="31"/>
      <c r="EYI405" s="31"/>
      <c r="EYJ405" s="31"/>
      <c r="EYK405" s="31"/>
      <c r="EYL405" s="31"/>
      <c r="EYM405" s="31"/>
      <c r="EYN405" s="31"/>
      <c r="EYO405" s="31"/>
      <c r="EYP405" s="31"/>
      <c r="EYQ405" s="31"/>
      <c r="EYR405" s="31"/>
      <c r="EYS405" s="31"/>
      <c r="EYT405" s="31"/>
      <c r="EYU405" s="31"/>
      <c r="EYV405" s="31"/>
      <c r="EYW405" s="31"/>
      <c r="EYX405" s="31"/>
      <c r="EYY405" s="31"/>
      <c r="EYZ405" s="31"/>
      <c r="EZA405" s="31"/>
      <c r="EZB405" s="31"/>
      <c r="EZC405" s="31"/>
      <c r="EZD405" s="31"/>
      <c r="EZE405" s="31"/>
      <c r="EZF405" s="31"/>
      <c r="EZG405" s="31"/>
      <c r="EZH405" s="31"/>
      <c r="EZI405" s="31"/>
      <c r="EZJ405" s="31"/>
      <c r="EZK405" s="31"/>
      <c r="EZL405" s="31"/>
      <c r="EZM405" s="31"/>
      <c r="EZN405" s="31"/>
      <c r="EZO405" s="31"/>
      <c r="EZP405" s="31"/>
      <c r="EZQ405" s="31"/>
      <c r="EZR405" s="31"/>
      <c r="EZS405" s="31"/>
      <c r="EZT405" s="31"/>
      <c r="EZU405" s="31"/>
      <c r="EZV405" s="31"/>
      <c r="EZW405" s="31"/>
      <c r="EZX405" s="31"/>
      <c r="EZY405" s="31"/>
      <c r="EZZ405" s="31"/>
      <c r="FAA405" s="31"/>
      <c r="FAB405" s="31"/>
      <c r="FAC405" s="31"/>
      <c r="FAD405" s="31"/>
      <c r="FAE405" s="31"/>
      <c r="FAF405" s="31"/>
      <c r="FAG405" s="31"/>
      <c r="FAH405" s="31"/>
      <c r="FAI405" s="31"/>
      <c r="FAJ405" s="31"/>
      <c r="FAK405" s="31"/>
      <c r="FAL405" s="31"/>
      <c r="FAM405" s="31"/>
      <c r="FAN405" s="31"/>
      <c r="FAO405" s="31"/>
      <c r="FAP405" s="31"/>
      <c r="FAQ405" s="31"/>
      <c r="FAR405" s="31"/>
      <c r="FAS405" s="31"/>
      <c r="FAT405" s="31"/>
      <c r="FAU405" s="31"/>
      <c r="FAV405" s="31"/>
      <c r="FAW405" s="31"/>
      <c r="FAX405" s="31"/>
      <c r="FAY405" s="31"/>
      <c r="FAZ405" s="31"/>
      <c r="FBA405" s="31"/>
      <c r="FBB405" s="31"/>
      <c r="FBC405" s="31"/>
      <c r="FBD405" s="31"/>
      <c r="FBE405" s="31"/>
      <c r="FBF405" s="31"/>
      <c r="FBG405" s="31"/>
      <c r="FBH405" s="31"/>
      <c r="FBI405" s="31"/>
      <c r="FBJ405" s="31"/>
      <c r="FBK405" s="31"/>
      <c r="FBL405" s="31"/>
      <c r="FBM405" s="31"/>
      <c r="FBN405" s="31"/>
      <c r="FBO405" s="31"/>
      <c r="FBP405" s="31"/>
      <c r="FBQ405" s="31"/>
      <c r="FBR405" s="31"/>
      <c r="FBS405" s="31"/>
      <c r="FBT405" s="31"/>
      <c r="FBU405" s="31"/>
      <c r="FBV405" s="31"/>
      <c r="FBW405" s="31"/>
      <c r="FBX405" s="31"/>
      <c r="FBY405" s="31"/>
      <c r="FBZ405" s="31"/>
      <c r="FCA405" s="31"/>
      <c r="FCB405" s="31"/>
      <c r="FCC405" s="31"/>
      <c r="FCD405" s="31"/>
      <c r="FCE405" s="31"/>
      <c r="FCF405" s="31"/>
      <c r="FCG405" s="31"/>
      <c r="FCH405" s="31"/>
      <c r="FCI405" s="31"/>
      <c r="FCJ405" s="31"/>
      <c r="FCK405" s="31"/>
      <c r="FCL405" s="31"/>
      <c r="FCM405" s="31"/>
      <c r="FCN405" s="31"/>
      <c r="FCO405" s="31"/>
      <c r="FCP405" s="31"/>
      <c r="FCQ405" s="31"/>
      <c r="FCR405" s="31"/>
      <c r="FCS405" s="31"/>
      <c r="FCT405" s="31"/>
      <c r="FCU405" s="31"/>
      <c r="FCV405" s="31"/>
      <c r="FCW405" s="31"/>
      <c r="FCX405" s="31"/>
      <c r="FCY405" s="31"/>
      <c r="FCZ405" s="31"/>
      <c r="FDA405" s="31"/>
      <c r="FDB405" s="31"/>
      <c r="FDC405" s="31"/>
      <c r="FDD405" s="31"/>
      <c r="FDE405" s="31"/>
      <c r="FDF405" s="31"/>
      <c r="FDG405" s="31"/>
      <c r="FDH405" s="31"/>
      <c r="FDI405" s="31"/>
      <c r="FDJ405" s="31"/>
      <c r="FDK405" s="31"/>
      <c r="FDL405" s="31"/>
      <c r="FDM405" s="31"/>
      <c r="FDN405" s="31"/>
      <c r="FDO405" s="31"/>
      <c r="FDP405" s="31"/>
      <c r="FDQ405" s="31"/>
      <c r="FDR405" s="31"/>
      <c r="FDS405" s="31"/>
      <c r="FDT405" s="31"/>
      <c r="FDU405" s="31"/>
      <c r="FDV405" s="31"/>
      <c r="FDW405" s="31"/>
      <c r="FDX405" s="31"/>
      <c r="FDY405" s="31"/>
      <c r="FDZ405" s="31"/>
      <c r="FEA405" s="31"/>
      <c r="FEB405" s="31"/>
      <c r="FEC405" s="31"/>
      <c r="FED405" s="31"/>
      <c r="FEE405" s="31"/>
      <c r="FEF405" s="31"/>
      <c r="FEG405" s="31"/>
      <c r="FEH405" s="31"/>
      <c r="FEI405" s="31"/>
      <c r="FEJ405" s="31"/>
      <c r="FEK405" s="31"/>
      <c r="FEL405" s="31"/>
      <c r="FEM405" s="31"/>
      <c r="FEN405" s="31"/>
      <c r="FEO405" s="31"/>
      <c r="FEP405" s="31"/>
      <c r="FEQ405" s="31"/>
      <c r="FER405" s="31"/>
      <c r="FES405" s="31"/>
      <c r="FET405" s="31"/>
      <c r="FEU405" s="31"/>
      <c r="FEV405" s="31"/>
      <c r="FEW405" s="31"/>
      <c r="FEX405" s="31"/>
      <c r="FEY405" s="31"/>
      <c r="FEZ405" s="31"/>
      <c r="FFA405" s="31"/>
      <c r="FFB405" s="31"/>
      <c r="FFC405" s="31"/>
      <c r="FFD405" s="31"/>
      <c r="FFE405" s="31"/>
      <c r="FFF405" s="31"/>
      <c r="FFG405" s="31"/>
      <c r="FFH405" s="31"/>
      <c r="FFI405" s="31"/>
      <c r="FFJ405" s="31"/>
      <c r="FFK405" s="31"/>
      <c r="FFL405" s="31"/>
      <c r="FFM405" s="31"/>
      <c r="FFN405" s="31"/>
      <c r="FFO405" s="31"/>
      <c r="FFP405" s="31"/>
      <c r="FFQ405" s="31"/>
      <c r="FFR405" s="31"/>
      <c r="FFS405" s="31"/>
      <c r="FFT405" s="31"/>
      <c r="FFU405" s="31"/>
      <c r="FFV405" s="31"/>
      <c r="FFW405" s="31"/>
      <c r="FFX405" s="31"/>
      <c r="FFY405" s="31"/>
      <c r="FFZ405" s="31"/>
      <c r="FGA405" s="31"/>
      <c r="FGB405" s="31"/>
      <c r="FGC405" s="31"/>
      <c r="FGD405" s="31"/>
      <c r="FGE405" s="31"/>
      <c r="FGF405" s="31"/>
      <c r="FGG405" s="31"/>
      <c r="FGH405" s="31"/>
      <c r="FGI405" s="31"/>
      <c r="FGJ405" s="31"/>
      <c r="FGK405" s="31"/>
      <c r="FGL405" s="31"/>
      <c r="FGM405" s="31"/>
      <c r="FGN405" s="31"/>
      <c r="FGO405" s="31"/>
      <c r="FGP405" s="31"/>
      <c r="FGQ405" s="31"/>
      <c r="FGR405" s="31"/>
      <c r="FGS405" s="31"/>
      <c r="FGT405" s="31"/>
      <c r="FGU405" s="31"/>
      <c r="FGV405" s="31"/>
      <c r="FGW405" s="31"/>
      <c r="FGX405" s="31"/>
      <c r="FGY405" s="31"/>
      <c r="FGZ405" s="31"/>
      <c r="FHA405" s="31"/>
      <c r="FHB405" s="31"/>
      <c r="FHC405" s="31"/>
      <c r="FHD405" s="31"/>
      <c r="FHE405" s="31"/>
      <c r="FHF405" s="31"/>
      <c r="FHG405" s="31"/>
      <c r="FHH405" s="31"/>
      <c r="FHI405" s="31"/>
      <c r="FHJ405" s="31"/>
      <c r="FHK405" s="31"/>
      <c r="FHL405" s="31"/>
      <c r="FHM405" s="31"/>
      <c r="FHN405" s="31"/>
      <c r="FHO405" s="31"/>
      <c r="FHP405" s="31"/>
      <c r="FHQ405" s="31"/>
      <c r="FHR405" s="31"/>
      <c r="FHS405" s="31"/>
      <c r="FHT405" s="31"/>
      <c r="FHU405" s="31"/>
      <c r="FHV405" s="31"/>
      <c r="FHW405" s="31"/>
      <c r="FHX405" s="31"/>
      <c r="FHY405" s="31"/>
      <c r="FHZ405" s="31"/>
      <c r="FIA405" s="31"/>
      <c r="FIB405" s="31"/>
      <c r="FIC405" s="31"/>
      <c r="FID405" s="31"/>
      <c r="FIE405" s="31"/>
      <c r="FIF405" s="31"/>
      <c r="FIG405" s="31"/>
      <c r="FIH405" s="31"/>
      <c r="FII405" s="31"/>
      <c r="FIJ405" s="31"/>
      <c r="FIK405" s="31"/>
      <c r="FIL405" s="31"/>
      <c r="FIM405" s="31"/>
      <c r="FIN405" s="31"/>
      <c r="FIO405" s="31"/>
      <c r="FIP405" s="31"/>
      <c r="FIQ405" s="31"/>
      <c r="FIR405" s="31"/>
      <c r="FIS405" s="31"/>
      <c r="FIT405" s="31"/>
      <c r="FIU405" s="31"/>
      <c r="FIV405" s="31"/>
      <c r="FIW405" s="31"/>
      <c r="FIX405" s="31"/>
      <c r="FIY405" s="31"/>
      <c r="FIZ405" s="31"/>
      <c r="FJA405" s="31"/>
      <c r="FJB405" s="31"/>
      <c r="FJC405" s="31"/>
      <c r="FJD405" s="31"/>
      <c r="FJE405" s="31"/>
      <c r="FJF405" s="31"/>
      <c r="FJG405" s="31"/>
      <c r="FJH405" s="31"/>
      <c r="FJI405" s="31"/>
      <c r="FJJ405" s="31"/>
      <c r="FJK405" s="31"/>
      <c r="FJL405" s="31"/>
      <c r="FJM405" s="31"/>
      <c r="FJN405" s="31"/>
      <c r="FJO405" s="31"/>
      <c r="FJP405" s="31"/>
      <c r="FJQ405" s="31"/>
      <c r="FJR405" s="31"/>
      <c r="FJS405" s="31"/>
      <c r="FJT405" s="31"/>
      <c r="FJU405" s="31"/>
      <c r="FJV405" s="31"/>
      <c r="FJW405" s="31"/>
      <c r="FJX405" s="31"/>
      <c r="FJY405" s="31"/>
      <c r="FJZ405" s="31"/>
      <c r="FKA405" s="31"/>
      <c r="FKB405" s="31"/>
      <c r="FKC405" s="31"/>
      <c r="FKD405" s="31"/>
      <c r="FKE405" s="31"/>
      <c r="FKF405" s="31"/>
      <c r="FKG405" s="31"/>
      <c r="FKH405" s="31"/>
      <c r="FKI405" s="31"/>
      <c r="FKJ405" s="31"/>
      <c r="FKK405" s="31"/>
      <c r="FKL405" s="31"/>
      <c r="FKM405" s="31"/>
      <c r="FKN405" s="31"/>
      <c r="FKO405" s="31"/>
      <c r="FKP405" s="31"/>
      <c r="FKQ405" s="31"/>
      <c r="FKR405" s="31"/>
      <c r="FKS405" s="31"/>
      <c r="FKT405" s="31"/>
      <c r="FKU405" s="31"/>
      <c r="FKV405" s="31"/>
      <c r="FKW405" s="31"/>
      <c r="FKX405" s="31"/>
      <c r="FKY405" s="31"/>
      <c r="FKZ405" s="31"/>
      <c r="FLA405" s="31"/>
      <c r="FLB405" s="31"/>
      <c r="FLC405" s="31"/>
      <c r="FLD405" s="31"/>
      <c r="FLE405" s="31"/>
      <c r="FLF405" s="31"/>
      <c r="FLG405" s="31"/>
      <c r="FLH405" s="31"/>
      <c r="FLI405" s="31"/>
      <c r="FLJ405" s="31"/>
      <c r="FLK405" s="31"/>
      <c r="FLL405" s="31"/>
      <c r="FLM405" s="31"/>
      <c r="FLN405" s="31"/>
      <c r="FLO405" s="31"/>
      <c r="FLP405" s="31"/>
      <c r="FLQ405" s="31"/>
      <c r="FLR405" s="31"/>
      <c r="FLS405" s="31"/>
      <c r="FLT405" s="31"/>
      <c r="FLU405" s="31"/>
      <c r="FLV405" s="31"/>
      <c r="FLW405" s="31"/>
      <c r="FLX405" s="31"/>
      <c r="FLY405" s="31"/>
      <c r="FLZ405" s="31"/>
      <c r="FMA405" s="31"/>
      <c r="FMB405" s="31"/>
      <c r="FMC405" s="31"/>
      <c r="FMD405" s="31"/>
      <c r="FME405" s="31"/>
      <c r="FMF405" s="31"/>
      <c r="FMG405" s="31"/>
      <c r="FMH405" s="31"/>
      <c r="FMI405" s="31"/>
      <c r="FMJ405" s="31"/>
      <c r="FMK405" s="31"/>
      <c r="FML405" s="31"/>
      <c r="FMM405" s="31"/>
      <c r="FMN405" s="31"/>
      <c r="FMO405" s="31"/>
      <c r="FMP405" s="31"/>
      <c r="FMQ405" s="31"/>
      <c r="FMR405" s="31"/>
      <c r="FMS405" s="31"/>
      <c r="FMT405" s="31"/>
      <c r="FMU405" s="31"/>
      <c r="FMV405" s="31"/>
      <c r="FMW405" s="31"/>
      <c r="FMX405" s="31"/>
      <c r="FMY405" s="31"/>
      <c r="FMZ405" s="31"/>
      <c r="FNA405" s="31"/>
      <c r="FNB405" s="31"/>
      <c r="FNC405" s="31"/>
      <c r="FND405" s="31"/>
      <c r="FNE405" s="31"/>
      <c r="FNF405" s="31"/>
      <c r="FNG405" s="31"/>
      <c r="FNH405" s="31"/>
      <c r="FNI405" s="31"/>
      <c r="FNJ405" s="31"/>
      <c r="FNK405" s="31"/>
      <c r="FNL405" s="31"/>
      <c r="FNM405" s="31"/>
      <c r="FNN405" s="31"/>
      <c r="FNO405" s="31"/>
      <c r="FNP405" s="31"/>
      <c r="FNQ405" s="31"/>
      <c r="FNR405" s="31"/>
      <c r="FNS405" s="31"/>
      <c r="FNT405" s="31"/>
      <c r="FNU405" s="31"/>
      <c r="FNV405" s="31"/>
      <c r="FNW405" s="31"/>
      <c r="FNX405" s="31"/>
      <c r="FNY405" s="31"/>
      <c r="FNZ405" s="31"/>
      <c r="FOA405" s="31"/>
      <c r="FOB405" s="31"/>
      <c r="FOC405" s="31"/>
      <c r="FOD405" s="31"/>
      <c r="FOE405" s="31"/>
      <c r="FOF405" s="31"/>
      <c r="FOG405" s="31"/>
      <c r="FOH405" s="31"/>
      <c r="FOI405" s="31"/>
      <c r="FOJ405" s="31"/>
      <c r="FOK405" s="31"/>
      <c r="FOL405" s="31"/>
      <c r="FOM405" s="31"/>
      <c r="FON405" s="31"/>
      <c r="FOO405" s="31"/>
      <c r="FOP405" s="31"/>
      <c r="FOQ405" s="31"/>
      <c r="FOR405" s="31"/>
      <c r="FOS405" s="31"/>
      <c r="FOT405" s="31"/>
      <c r="FOU405" s="31"/>
      <c r="FOV405" s="31"/>
      <c r="FOW405" s="31"/>
      <c r="FOX405" s="31"/>
      <c r="FOY405" s="31"/>
      <c r="FOZ405" s="31"/>
      <c r="FPA405" s="31"/>
      <c r="FPB405" s="31"/>
      <c r="FPC405" s="31"/>
      <c r="FPD405" s="31"/>
      <c r="FPE405" s="31"/>
      <c r="FPF405" s="31"/>
      <c r="FPG405" s="31"/>
      <c r="FPH405" s="31"/>
      <c r="FPI405" s="31"/>
      <c r="FPJ405" s="31"/>
      <c r="FPK405" s="31"/>
      <c r="FPL405" s="31"/>
      <c r="FPM405" s="31"/>
      <c r="FPN405" s="31"/>
      <c r="FPO405" s="31"/>
      <c r="FPP405" s="31"/>
      <c r="FPQ405" s="31"/>
      <c r="FPR405" s="31"/>
      <c r="FPS405" s="31"/>
      <c r="FPT405" s="31"/>
      <c r="FPU405" s="31"/>
      <c r="FPV405" s="31"/>
      <c r="FPW405" s="31"/>
      <c r="FPX405" s="31"/>
      <c r="FPY405" s="31"/>
      <c r="FPZ405" s="31"/>
      <c r="FQA405" s="31"/>
      <c r="FQB405" s="31"/>
      <c r="FQC405" s="31"/>
      <c r="FQD405" s="31"/>
      <c r="FQE405" s="31"/>
      <c r="FQF405" s="31"/>
      <c r="FQG405" s="31"/>
      <c r="FQH405" s="31"/>
      <c r="FQI405" s="31"/>
      <c r="FQJ405" s="31"/>
      <c r="FQK405" s="31"/>
      <c r="FQL405" s="31"/>
      <c r="FQM405" s="31"/>
      <c r="FQN405" s="31"/>
      <c r="FQO405" s="31"/>
      <c r="FQP405" s="31"/>
      <c r="FQQ405" s="31"/>
      <c r="FQR405" s="31"/>
      <c r="FQS405" s="31"/>
      <c r="FQT405" s="31"/>
      <c r="FQU405" s="31"/>
      <c r="FQV405" s="31"/>
      <c r="FQW405" s="31"/>
      <c r="FQX405" s="31"/>
      <c r="FQY405" s="31"/>
      <c r="FQZ405" s="31"/>
      <c r="FRA405" s="31"/>
      <c r="FRB405" s="31"/>
      <c r="FRC405" s="31"/>
      <c r="FRD405" s="31"/>
      <c r="FRE405" s="31"/>
      <c r="FRF405" s="31"/>
      <c r="FRG405" s="31"/>
      <c r="FRH405" s="31"/>
      <c r="FRI405" s="31"/>
      <c r="FRJ405" s="31"/>
      <c r="FRK405" s="31"/>
      <c r="FRL405" s="31"/>
      <c r="FRM405" s="31"/>
      <c r="FRN405" s="31"/>
      <c r="FRO405" s="31"/>
      <c r="FRP405" s="31"/>
      <c r="FRQ405" s="31"/>
      <c r="FRR405" s="31"/>
      <c r="FRS405" s="31"/>
      <c r="FRT405" s="31"/>
      <c r="FRU405" s="31"/>
      <c r="FRV405" s="31"/>
      <c r="FRW405" s="31"/>
      <c r="FRX405" s="31"/>
      <c r="FRY405" s="31"/>
      <c r="FRZ405" s="31"/>
      <c r="FSA405" s="31"/>
      <c r="FSB405" s="31"/>
      <c r="FSC405" s="31"/>
      <c r="FSD405" s="31"/>
      <c r="FSE405" s="31"/>
      <c r="FSF405" s="31"/>
      <c r="FSG405" s="31"/>
      <c r="FSH405" s="31"/>
      <c r="FSI405" s="31"/>
      <c r="FSJ405" s="31"/>
      <c r="FSK405" s="31"/>
      <c r="FSL405" s="31"/>
      <c r="FSM405" s="31"/>
      <c r="FSN405" s="31"/>
      <c r="FSO405" s="31"/>
      <c r="FSP405" s="31"/>
      <c r="FSQ405" s="31"/>
      <c r="FSR405" s="31"/>
      <c r="FSS405" s="31"/>
      <c r="FST405" s="31"/>
      <c r="FSU405" s="31"/>
      <c r="FSV405" s="31"/>
      <c r="FSW405" s="31"/>
      <c r="FSX405" s="31"/>
      <c r="FSY405" s="31"/>
      <c r="FSZ405" s="31"/>
      <c r="FTA405" s="31"/>
      <c r="FTB405" s="31"/>
      <c r="FTC405" s="31"/>
      <c r="FTD405" s="31"/>
      <c r="FTE405" s="31"/>
      <c r="FTF405" s="31"/>
      <c r="FTG405" s="31"/>
      <c r="FTH405" s="31"/>
      <c r="FTI405" s="31"/>
      <c r="FTJ405" s="31"/>
      <c r="FTK405" s="31"/>
      <c r="FTL405" s="31"/>
      <c r="FTM405" s="31"/>
      <c r="FTN405" s="31"/>
      <c r="FTO405" s="31"/>
      <c r="FTP405" s="31"/>
      <c r="FTQ405" s="31"/>
      <c r="FTR405" s="31"/>
      <c r="FTS405" s="31"/>
      <c r="FTT405" s="31"/>
      <c r="FTU405" s="31"/>
      <c r="FTV405" s="31"/>
      <c r="FTW405" s="31"/>
      <c r="FTX405" s="31"/>
      <c r="FTY405" s="31"/>
      <c r="FTZ405" s="31"/>
      <c r="FUA405" s="31"/>
      <c r="FUB405" s="31"/>
      <c r="FUC405" s="31"/>
      <c r="FUD405" s="31"/>
      <c r="FUE405" s="31"/>
      <c r="FUF405" s="31"/>
      <c r="FUG405" s="31"/>
      <c r="FUH405" s="31"/>
      <c r="FUI405" s="31"/>
      <c r="FUJ405" s="31"/>
      <c r="FUK405" s="31"/>
      <c r="FUL405" s="31"/>
      <c r="FUM405" s="31"/>
      <c r="FUN405" s="31"/>
      <c r="FUO405" s="31"/>
      <c r="FUP405" s="31"/>
      <c r="FUQ405" s="31"/>
      <c r="FUR405" s="31"/>
      <c r="FUS405" s="31"/>
      <c r="FUT405" s="31"/>
      <c r="FUU405" s="31"/>
      <c r="FUV405" s="31"/>
      <c r="FUW405" s="31"/>
      <c r="FUX405" s="31"/>
      <c r="FUY405" s="31"/>
      <c r="FUZ405" s="31"/>
      <c r="FVA405" s="31"/>
      <c r="FVB405" s="31"/>
      <c r="FVC405" s="31"/>
      <c r="FVD405" s="31"/>
      <c r="FVE405" s="31"/>
      <c r="FVF405" s="31"/>
      <c r="FVG405" s="31"/>
      <c r="FVH405" s="31"/>
      <c r="FVI405" s="31"/>
      <c r="FVJ405" s="31"/>
      <c r="FVK405" s="31"/>
      <c r="FVL405" s="31"/>
      <c r="FVM405" s="31"/>
      <c r="FVN405" s="31"/>
      <c r="FVO405" s="31"/>
      <c r="FVP405" s="31"/>
      <c r="FVQ405" s="31"/>
      <c r="FVR405" s="31"/>
      <c r="FVS405" s="31"/>
      <c r="FVT405" s="31"/>
      <c r="FVU405" s="31"/>
      <c r="FVV405" s="31"/>
      <c r="FVW405" s="31"/>
      <c r="FVX405" s="31"/>
      <c r="FVY405" s="31"/>
      <c r="FVZ405" s="31"/>
      <c r="FWA405" s="31"/>
      <c r="FWB405" s="31"/>
      <c r="FWC405" s="31"/>
      <c r="FWD405" s="31"/>
      <c r="FWE405" s="31"/>
      <c r="FWF405" s="31"/>
      <c r="FWG405" s="31"/>
      <c r="FWH405" s="31"/>
      <c r="FWI405" s="31"/>
      <c r="FWJ405" s="31"/>
      <c r="FWK405" s="31"/>
      <c r="FWL405" s="31"/>
      <c r="FWM405" s="31"/>
      <c r="FWN405" s="31"/>
      <c r="FWO405" s="31"/>
      <c r="FWP405" s="31"/>
      <c r="FWQ405" s="31"/>
      <c r="FWR405" s="31"/>
      <c r="FWS405" s="31"/>
      <c r="FWT405" s="31"/>
      <c r="FWU405" s="31"/>
      <c r="FWV405" s="31"/>
      <c r="FWW405" s="31"/>
      <c r="FWX405" s="31"/>
      <c r="FWY405" s="31"/>
      <c r="FWZ405" s="31"/>
      <c r="FXA405" s="31"/>
      <c r="FXB405" s="31"/>
      <c r="FXC405" s="31"/>
      <c r="FXD405" s="31"/>
      <c r="FXE405" s="31"/>
      <c r="FXF405" s="31"/>
      <c r="FXG405" s="31"/>
      <c r="FXH405" s="31"/>
      <c r="FXI405" s="31"/>
      <c r="FXJ405" s="31"/>
      <c r="FXK405" s="31"/>
      <c r="FXL405" s="31"/>
      <c r="FXM405" s="31"/>
      <c r="FXN405" s="31"/>
      <c r="FXO405" s="31"/>
      <c r="FXP405" s="31"/>
      <c r="FXQ405" s="31"/>
      <c r="FXR405" s="31"/>
      <c r="FXS405" s="31"/>
      <c r="FXT405" s="31"/>
      <c r="FXU405" s="31"/>
      <c r="FXV405" s="31"/>
      <c r="FXW405" s="31"/>
      <c r="FXX405" s="31"/>
      <c r="FXY405" s="31"/>
      <c r="FXZ405" s="31"/>
      <c r="FYA405" s="31"/>
      <c r="FYB405" s="31"/>
      <c r="FYC405" s="31"/>
      <c r="FYD405" s="31"/>
      <c r="FYE405" s="31"/>
      <c r="FYF405" s="31"/>
      <c r="FYG405" s="31"/>
      <c r="FYH405" s="31"/>
      <c r="FYI405" s="31"/>
      <c r="FYJ405" s="31"/>
      <c r="FYK405" s="31"/>
      <c r="FYL405" s="31"/>
      <c r="FYM405" s="31"/>
      <c r="FYN405" s="31"/>
      <c r="FYO405" s="31"/>
      <c r="FYP405" s="31"/>
      <c r="FYQ405" s="31"/>
      <c r="FYR405" s="31"/>
      <c r="FYS405" s="31"/>
      <c r="FYT405" s="31"/>
      <c r="FYU405" s="31"/>
      <c r="FYV405" s="31"/>
      <c r="FYW405" s="31"/>
      <c r="FYX405" s="31"/>
      <c r="FYY405" s="31"/>
      <c r="FYZ405" s="31"/>
      <c r="FZA405" s="31"/>
      <c r="FZB405" s="31"/>
      <c r="FZC405" s="31"/>
      <c r="FZD405" s="31"/>
      <c r="FZE405" s="31"/>
      <c r="FZF405" s="31"/>
      <c r="FZG405" s="31"/>
      <c r="FZH405" s="31"/>
      <c r="FZI405" s="31"/>
      <c r="FZJ405" s="31"/>
      <c r="FZK405" s="31"/>
      <c r="FZL405" s="31"/>
      <c r="FZM405" s="31"/>
      <c r="FZN405" s="31"/>
      <c r="FZO405" s="31"/>
      <c r="FZP405" s="31"/>
      <c r="FZQ405" s="31"/>
      <c r="FZR405" s="31"/>
      <c r="FZS405" s="31"/>
      <c r="FZT405" s="31"/>
      <c r="FZU405" s="31"/>
      <c r="FZV405" s="31"/>
      <c r="FZW405" s="31"/>
      <c r="FZX405" s="31"/>
      <c r="FZY405" s="31"/>
      <c r="FZZ405" s="31"/>
      <c r="GAA405" s="31"/>
      <c r="GAB405" s="31"/>
      <c r="GAC405" s="31"/>
      <c r="GAD405" s="31"/>
      <c r="GAE405" s="31"/>
      <c r="GAF405" s="31"/>
      <c r="GAG405" s="31"/>
      <c r="GAH405" s="31"/>
      <c r="GAI405" s="31"/>
      <c r="GAJ405" s="31"/>
      <c r="GAK405" s="31"/>
      <c r="GAL405" s="31"/>
      <c r="GAM405" s="31"/>
      <c r="GAN405" s="31"/>
      <c r="GAO405" s="31"/>
      <c r="GAP405" s="31"/>
      <c r="GAQ405" s="31"/>
      <c r="GAR405" s="31"/>
      <c r="GAS405" s="31"/>
      <c r="GAT405" s="31"/>
      <c r="GAU405" s="31"/>
      <c r="GAV405" s="31"/>
      <c r="GAW405" s="31"/>
      <c r="GAX405" s="31"/>
      <c r="GAY405" s="31"/>
      <c r="GAZ405" s="31"/>
      <c r="GBA405" s="31"/>
      <c r="GBB405" s="31"/>
      <c r="GBC405" s="31"/>
      <c r="GBD405" s="31"/>
      <c r="GBE405" s="31"/>
      <c r="GBF405" s="31"/>
      <c r="GBG405" s="31"/>
      <c r="GBH405" s="31"/>
      <c r="GBI405" s="31"/>
      <c r="GBJ405" s="31"/>
      <c r="GBK405" s="31"/>
      <c r="GBL405" s="31"/>
      <c r="GBM405" s="31"/>
      <c r="GBN405" s="31"/>
      <c r="GBO405" s="31"/>
      <c r="GBP405" s="31"/>
      <c r="GBQ405" s="31"/>
      <c r="GBR405" s="31"/>
      <c r="GBS405" s="31"/>
      <c r="GBT405" s="31"/>
      <c r="GBU405" s="31"/>
      <c r="GBV405" s="31"/>
      <c r="GBW405" s="31"/>
      <c r="GBX405" s="31"/>
      <c r="GBY405" s="31"/>
      <c r="GBZ405" s="31"/>
      <c r="GCA405" s="31"/>
      <c r="GCB405" s="31"/>
      <c r="GCC405" s="31"/>
      <c r="GCD405" s="31"/>
      <c r="GCE405" s="31"/>
      <c r="GCF405" s="31"/>
      <c r="GCG405" s="31"/>
      <c r="GCH405" s="31"/>
      <c r="GCI405" s="31"/>
      <c r="GCJ405" s="31"/>
      <c r="GCK405" s="31"/>
      <c r="GCL405" s="31"/>
      <c r="GCM405" s="31"/>
      <c r="GCN405" s="31"/>
      <c r="GCO405" s="31"/>
      <c r="GCP405" s="31"/>
      <c r="GCQ405" s="31"/>
      <c r="GCR405" s="31"/>
      <c r="GCS405" s="31"/>
      <c r="GCT405" s="31"/>
      <c r="GCU405" s="31"/>
      <c r="GCV405" s="31"/>
      <c r="GCW405" s="31"/>
      <c r="GCX405" s="31"/>
      <c r="GCY405" s="31"/>
      <c r="GCZ405" s="31"/>
      <c r="GDA405" s="31"/>
      <c r="GDB405" s="31"/>
      <c r="GDC405" s="31"/>
      <c r="GDD405" s="31"/>
      <c r="GDE405" s="31"/>
      <c r="GDF405" s="31"/>
      <c r="GDG405" s="31"/>
      <c r="GDH405" s="31"/>
      <c r="GDI405" s="31"/>
      <c r="GDJ405" s="31"/>
      <c r="GDK405" s="31"/>
      <c r="GDL405" s="31"/>
      <c r="GDM405" s="31"/>
      <c r="GDN405" s="31"/>
      <c r="GDO405" s="31"/>
      <c r="GDP405" s="31"/>
      <c r="GDQ405" s="31"/>
      <c r="GDR405" s="31"/>
      <c r="GDS405" s="31"/>
      <c r="GDT405" s="31"/>
      <c r="GDU405" s="31"/>
      <c r="GDV405" s="31"/>
      <c r="GDW405" s="31"/>
      <c r="GDX405" s="31"/>
      <c r="GDY405" s="31"/>
      <c r="GDZ405" s="31"/>
      <c r="GEA405" s="31"/>
      <c r="GEB405" s="31"/>
      <c r="GEC405" s="31"/>
      <c r="GED405" s="31"/>
      <c r="GEE405" s="31"/>
      <c r="GEF405" s="31"/>
      <c r="GEG405" s="31"/>
      <c r="GEH405" s="31"/>
      <c r="GEI405" s="31"/>
      <c r="GEJ405" s="31"/>
      <c r="GEK405" s="31"/>
      <c r="GEL405" s="31"/>
      <c r="GEM405" s="31"/>
      <c r="GEN405" s="31"/>
      <c r="GEO405" s="31"/>
      <c r="GEP405" s="31"/>
      <c r="GEQ405" s="31"/>
      <c r="GER405" s="31"/>
      <c r="GES405" s="31"/>
      <c r="GET405" s="31"/>
      <c r="GEU405" s="31"/>
      <c r="GEV405" s="31"/>
      <c r="GEW405" s="31"/>
      <c r="GEX405" s="31"/>
      <c r="GEY405" s="31"/>
      <c r="GEZ405" s="31"/>
      <c r="GFA405" s="31"/>
      <c r="GFB405" s="31"/>
      <c r="GFC405" s="31"/>
      <c r="GFD405" s="31"/>
      <c r="GFE405" s="31"/>
      <c r="GFF405" s="31"/>
      <c r="GFG405" s="31"/>
      <c r="GFH405" s="31"/>
      <c r="GFI405" s="31"/>
      <c r="GFJ405" s="31"/>
      <c r="GFK405" s="31"/>
      <c r="GFL405" s="31"/>
      <c r="GFM405" s="31"/>
      <c r="GFN405" s="31"/>
      <c r="GFO405" s="31"/>
      <c r="GFP405" s="31"/>
      <c r="GFQ405" s="31"/>
      <c r="GFR405" s="31"/>
      <c r="GFS405" s="31"/>
      <c r="GFT405" s="31"/>
      <c r="GFU405" s="31"/>
      <c r="GFV405" s="31"/>
      <c r="GFW405" s="31"/>
      <c r="GFX405" s="31"/>
      <c r="GFY405" s="31"/>
      <c r="GFZ405" s="31"/>
      <c r="GGA405" s="31"/>
      <c r="GGB405" s="31"/>
      <c r="GGC405" s="31"/>
      <c r="GGD405" s="31"/>
      <c r="GGE405" s="31"/>
      <c r="GGF405" s="31"/>
      <c r="GGG405" s="31"/>
      <c r="GGH405" s="31"/>
      <c r="GGI405" s="31"/>
      <c r="GGJ405" s="31"/>
      <c r="GGK405" s="31"/>
      <c r="GGL405" s="31"/>
      <c r="GGM405" s="31"/>
      <c r="GGN405" s="31"/>
      <c r="GGO405" s="31"/>
      <c r="GGP405" s="31"/>
      <c r="GGQ405" s="31"/>
      <c r="GGR405" s="31"/>
      <c r="GGS405" s="31"/>
      <c r="GGT405" s="31"/>
      <c r="GGU405" s="31"/>
      <c r="GGV405" s="31"/>
      <c r="GGW405" s="31"/>
      <c r="GGX405" s="31"/>
      <c r="GGY405" s="31"/>
      <c r="GGZ405" s="31"/>
      <c r="GHA405" s="31"/>
      <c r="GHB405" s="31"/>
      <c r="GHC405" s="31"/>
      <c r="GHD405" s="31"/>
      <c r="GHE405" s="31"/>
      <c r="GHF405" s="31"/>
      <c r="GHG405" s="31"/>
      <c r="GHH405" s="31"/>
      <c r="GHI405" s="31"/>
      <c r="GHJ405" s="31"/>
      <c r="GHK405" s="31"/>
      <c r="GHL405" s="31"/>
      <c r="GHM405" s="31"/>
      <c r="GHN405" s="31"/>
      <c r="GHO405" s="31"/>
      <c r="GHP405" s="31"/>
      <c r="GHQ405" s="31"/>
      <c r="GHR405" s="31"/>
      <c r="GHS405" s="31"/>
      <c r="GHT405" s="31"/>
      <c r="GHU405" s="31"/>
      <c r="GHV405" s="31"/>
      <c r="GHW405" s="31"/>
      <c r="GHX405" s="31"/>
      <c r="GHY405" s="31"/>
      <c r="GHZ405" s="31"/>
      <c r="GIA405" s="31"/>
      <c r="GIB405" s="31"/>
      <c r="GIC405" s="31"/>
      <c r="GID405" s="31"/>
      <c r="GIE405" s="31"/>
      <c r="GIF405" s="31"/>
      <c r="GIG405" s="31"/>
      <c r="GIH405" s="31"/>
      <c r="GII405" s="31"/>
      <c r="GIJ405" s="31"/>
      <c r="GIK405" s="31"/>
      <c r="GIL405" s="31"/>
      <c r="GIM405" s="31"/>
      <c r="GIN405" s="31"/>
      <c r="GIO405" s="31"/>
      <c r="GIP405" s="31"/>
      <c r="GIQ405" s="31"/>
      <c r="GIR405" s="31"/>
      <c r="GIS405" s="31"/>
      <c r="GIT405" s="31"/>
      <c r="GIU405" s="31"/>
      <c r="GIV405" s="31"/>
      <c r="GIW405" s="31"/>
      <c r="GIX405" s="31"/>
      <c r="GIY405" s="31"/>
      <c r="GIZ405" s="31"/>
      <c r="GJA405" s="31"/>
      <c r="GJB405" s="31"/>
      <c r="GJC405" s="31"/>
      <c r="GJD405" s="31"/>
      <c r="GJE405" s="31"/>
      <c r="GJF405" s="31"/>
      <c r="GJG405" s="31"/>
      <c r="GJH405" s="31"/>
      <c r="GJI405" s="31"/>
      <c r="GJJ405" s="31"/>
      <c r="GJK405" s="31"/>
      <c r="GJL405" s="31"/>
      <c r="GJM405" s="31"/>
      <c r="GJN405" s="31"/>
      <c r="GJO405" s="31"/>
      <c r="GJP405" s="31"/>
      <c r="GJQ405" s="31"/>
      <c r="GJR405" s="31"/>
      <c r="GJS405" s="31"/>
      <c r="GJT405" s="31"/>
      <c r="GJU405" s="31"/>
      <c r="GJV405" s="31"/>
      <c r="GJW405" s="31"/>
      <c r="GJX405" s="31"/>
      <c r="GJY405" s="31"/>
      <c r="GJZ405" s="31"/>
      <c r="GKA405" s="31"/>
      <c r="GKB405" s="31"/>
      <c r="GKC405" s="31"/>
      <c r="GKD405" s="31"/>
      <c r="GKE405" s="31"/>
      <c r="GKF405" s="31"/>
      <c r="GKG405" s="31"/>
      <c r="GKH405" s="31"/>
      <c r="GKI405" s="31"/>
      <c r="GKJ405" s="31"/>
      <c r="GKK405" s="31"/>
      <c r="GKL405" s="31"/>
      <c r="GKM405" s="31"/>
      <c r="GKN405" s="31"/>
      <c r="GKO405" s="31"/>
      <c r="GKP405" s="31"/>
      <c r="GKQ405" s="31"/>
      <c r="GKR405" s="31"/>
      <c r="GKS405" s="31"/>
      <c r="GKT405" s="31"/>
      <c r="GKU405" s="31"/>
      <c r="GKV405" s="31"/>
      <c r="GKW405" s="31"/>
      <c r="GKX405" s="31"/>
      <c r="GKY405" s="31"/>
      <c r="GKZ405" s="31"/>
      <c r="GLA405" s="31"/>
      <c r="GLB405" s="31"/>
      <c r="GLC405" s="31"/>
      <c r="GLD405" s="31"/>
      <c r="GLE405" s="31"/>
      <c r="GLF405" s="31"/>
      <c r="GLG405" s="31"/>
      <c r="GLH405" s="31"/>
      <c r="GLI405" s="31"/>
      <c r="GLJ405" s="31"/>
      <c r="GLK405" s="31"/>
      <c r="GLL405" s="31"/>
      <c r="GLM405" s="31"/>
      <c r="GLN405" s="31"/>
      <c r="GLO405" s="31"/>
      <c r="GLP405" s="31"/>
      <c r="GLQ405" s="31"/>
      <c r="GLR405" s="31"/>
      <c r="GLS405" s="31"/>
      <c r="GLT405" s="31"/>
      <c r="GLU405" s="31"/>
      <c r="GLV405" s="31"/>
      <c r="GLW405" s="31"/>
      <c r="GLX405" s="31"/>
      <c r="GLY405" s="31"/>
      <c r="GLZ405" s="31"/>
      <c r="GMA405" s="31"/>
      <c r="GMB405" s="31"/>
      <c r="GMC405" s="31"/>
      <c r="GMD405" s="31"/>
      <c r="GME405" s="31"/>
      <c r="GMF405" s="31"/>
      <c r="GMG405" s="31"/>
      <c r="GMH405" s="31"/>
      <c r="GMI405" s="31"/>
      <c r="GMJ405" s="31"/>
      <c r="GMK405" s="31"/>
      <c r="GML405" s="31"/>
      <c r="GMM405" s="31"/>
      <c r="GMN405" s="31"/>
      <c r="GMO405" s="31"/>
      <c r="GMP405" s="31"/>
      <c r="GMQ405" s="31"/>
      <c r="GMR405" s="31"/>
      <c r="GMS405" s="31"/>
      <c r="GMT405" s="31"/>
      <c r="GMU405" s="31"/>
      <c r="GMV405" s="31"/>
      <c r="GMW405" s="31"/>
      <c r="GMX405" s="31"/>
      <c r="GMY405" s="31"/>
      <c r="GMZ405" s="31"/>
      <c r="GNA405" s="31"/>
      <c r="GNB405" s="31"/>
      <c r="GNC405" s="31"/>
      <c r="GND405" s="31"/>
      <c r="GNE405" s="31"/>
      <c r="GNF405" s="31"/>
      <c r="GNG405" s="31"/>
      <c r="GNH405" s="31"/>
      <c r="GNI405" s="31"/>
      <c r="GNJ405" s="31"/>
      <c r="GNK405" s="31"/>
      <c r="GNL405" s="31"/>
      <c r="GNM405" s="31"/>
      <c r="GNN405" s="31"/>
      <c r="GNO405" s="31"/>
      <c r="GNP405" s="31"/>
      <c r="GNQ405" s="31"/>
      <c r="GNR405" s="31"/>
      <c r="GNS405" s="31"/>
      <c r="GNT405" s="31"/>
      <c r="GNU405" s="31"/>
      <c r="GNV405" s="31"/>
      <c r="GNW405" s="31"/>
      <c r="GNX405" s="31"/>
      <c r="GNY405" s="31"/>
      <c r="GNZ405" s="31"/>
      <c r="GOA405" s="31"/>
      <c r="GOB405" s="31"/>
      <c r="GOC405" s="31"/>
      <c r="GOD405" s="31"/>
      <c r="GOE405" s="31"/>
      <c r="GOF405" s="31"/>
      <c r="GOG405" s="31"/>
      <c r="GOH405" s="31"/>
      <c r="GOI405" s="31"/>
      <c r="GOJ405" s="31"/>
      <c r="GOK405" s="31"/>
      <c r="GOL405" s="31"/>
      <c r="GOM405" s="31"/>
      <c r="GON405" s="31"/>
      <c r="GOO405" s="31"/>
      <c r="GOP405" s="31"/>
      <c r="GOQ405" s="31"/>
      <c r="GOR405" s="31"/>
      <c r="GOS405" s="31"/>
      <c r="GOT405" s="31"/>
      <c r="GOU405" s="31"/>
      <c r="GOV405" s="31"/>
      <c r="GOW405" s="31"/>
      <c r="GOX405" s="31"/>
      <c r="GOY405" s="31"/>
      <c r="GOZ405" s="31"/>
      <c r="GPA405" s="31"/>
      <c r="GPB405" s="31"/>
      <c r="GPC405" s="31"/>
      <c r="GPD405" s="31"/>
      <c r="GPE405" s="31"/>
      <c r="GPF405" s="31"/>
      <c r="GPG405" s="31"/>
      <c r="GPH405" s="31"/>
      <c r="GPI405" s="31"/>
      <c r="GPJ405" s="31"/>
      <c r="GPK405" s="31"/>
      <c r="GPL405" s="31"/>
      <c r="GPM405" s="31"/>
      <c r="GPN405" s="31"/>
      <c r="GPO405" s="31"/>
      <c r="GPP405" s="31"/>
      <c r="GPQ405" s="31"/>
      <c r="GPR405" s="31"/>
      <c r="GPS405" s="31"/>
      <c r="GPT405" s="31"/>
      <c r="GPU405" s="31"/>
      <c r="GPV405" s="31"/>
      <c r="GPW405" s="31"/>
      <c r="GPX405" s="31"/>
      <c r="GPY405" s="31"/>
      <c r="GPZ405" s="31"/>
      <c r="GQA405" s="31"/>
      <c r="GQB405" s="31"/>
      <c r="GQC405" s="31"/>
      <c r="GQD405" s="31"/>
      <c r="GQE405" s="31"/>
      <c r="GQF405" s="31"/>
      <c r="GQG405" s="31"/>
      <c r="GQH405" s="31"/>
      <c r="GQI405" s="31"/>
      <c r="GQJ405" s="31"/>
      <c r="GQK405" s="31"/>
      <c r="GQL405" s="31"/>
      <c r="GQM405" s="31"/>
      <c r="GQN405" s="31"/>
      <c r="GQO405" s="31"/>
      <c r="GQP405" s="31"/>
      <c r="GQQ405" s="31"/>
      <c r="GQR405" s="31"/>
      <c r="GQS405" s="31"/>
      <c r="GQT405" s="31"/>
      <c r="GQU405" s="31"/>
      <c r="GQV405" s="31"/>
      <c r="GQW405" s="31"/>
      <c r="GQX405" s="31"/>
      <c r="GQY405" s="31"/>
      <c r="GQZ405" s="31"/>
      <c r="GRA405" s="31"/>
      <c r="GRB405" s="31"/>
      <c r="GRC405" s="31"/>
      <c r="GRD405" s="31"/>
      <c r="GRE405" s="31"/>
      <c r="GRF405" s="31"/>
      <c r="GRG405" s="31"/>
      <c r="GRH405" s="31"/>
      <c r="GRI405" s="31"/>
      <c r="GRJ405" s="31"/>
      <c r="GRK405" s="31"/>
      <c r="GRL405" s="31"/>
      <c r="GRM405" s="31"/>
      <c r="GRN405" s="31"/>
      <c r="GRO405" s="31"/>
      <c r="GRP405" s="31"/>
      <c r="GRQ405" s="31"/>
      <c r="GRR405" s="31"/>
      <c r="GRS405" s="31"/>
      <c r="GRT405" s="31"/>
      <c r="GRU405" s="31"/>
      <c r="GRV405" s="31"/>
      <c r="GRW405" s="31"/>
      <c r="GRX405" s="31"/>
      <c r="GRY405" s="31"/>
      <c r="GRZ405" s="31"/>
      <c r="GSA405" s="31"/>
      <c r="GSB405" s="31"/>
      <c r="GSC405" s="31"/>
      <c r="GSD405" s="31"/>
      <c r="GSE405" s="31"/>
      <c r="GSF405" s="31"/>
      <c r="GSG405" s="31"/>
      <c r="GSH405" s="31"/>
      <c r="GSI405" s="31"/>
      <c r="GSJ405" s="31"/>
      <c r="GSK405" s="31"/>
      <c r="GSL405" s="31"/>
      <c r="GSM405" s="31"/>
      <c r="GSN405" s="31"/>
      <c r="GSO405" s="31"/>
      <c r="GSP405" s="31"/>
      <c r="GSQ405" s="31"/>
      <c r="GSR405" s="31"/>
      <c r="GSS405" s="31"/>
      <c r="GST405" s="31"/>
      <c r="GSU405" s="31"/>
      <c r="GSV405" s="31"/>
      <c r="GSW405" s="31"/>
      <c r="GSX405" s="31"/>
      <c r="GSY405" s="31"/>
      <c r="GSZ405" s="31"/>
      <c r="GTA405" s="31"/>
      <c r="GTB405" s="31"/>
      <c r="GTC405" s="31"/>
      <c r="GTD405" s="31"/>
      <c r="GTE405" s="31"/>
      <c r="GTF405" s="31"/>
      <c r="GTG405" s="31"/>
      <c r="GTH405" s="31"/>
      <c r="GTI405" s="31"/>
      <c r="GTJ405" s="31"/>
      <c r="GTK405" s="31"/>
      <c r="GTL405" s="31"/>
      <c r="GTM405" s="31"/>
      <c r="GTN405" s="31"/>
      <c r="GTO405" s="31"/>
      <c r="GTP405" s="31"/>
      <c r="GTQ405" s="31"/>
      <c r="GTR405" s="31"/>
      <c r="GTS405" s="31"/>
      <c r="GTT405" s="31"/>
      <c r="GTU405" s="31"/>
      <c r="GTV405" s="31"/>
      <c r="GTW405" s="31"/>
      <c r="GTX405" s="31"/>
      <c r="GTY405" s="31"/>
      <c r="GTZ405" s="31"/>
      <c r="GUA405" s="31"/>
      <c r="GUB405" s="31"/>
      <c r="GUC405" s="31"/>
      <c r="GUD405" s="31"/>
      <c r="GUE405" s="31"/>
      <c r="GUF405" s="31"/>
      <c r="GUG405" s="31"/>
      <c r="GUH405" s="31"/>
      <c r="GUI405" s="31"/>
      <c r="GUJ405" s="31"/>
      <c r="GUK405" s="31"/>
      <c r="GUL405" s="31"/>
      <c r="GUM405" s="31"/>
      <c r="GUN405" s="31"/>
      <c r="GUO405" s="31"/>
      <c r="GUP405" s="31"/>
      <c r="GUQ405" s="31"/>
      <c r="GUR405" s="31"/>
      <c r="GUS405" s="31"/>
      <c r="GUT405" s="31"/>
      <c r="GUU405" s="31"/>
      <c r="GUV405" s="31"/>
      <c r="GUW405" s="31"/>
      <c r="GUX405" s="31"/>
      <c r="GUY405" s="31"/>
      <c r="GUZ405" s="31"/>
      <c r="GVA405" s="31"/>
      <c r="GVB405" s="31"/>
      <c r="GVC405" s="31"/>
      <c r="GVD405" s="31"/>
      <c r="GVE405" s="31"/>
      <c r="GVF405" s="31"/>
      <c r="GVG405" s="31"/>
      <c r="GVH405" s="31"/>
      <c r="GVI405" s="31"/>
      <c r="GVJ405" s="31"/>
      <c r="GVK405" s="31"/>
      <c r="GVL405" s="31"/>
      <c r="GVM405" s="31"/>
      <c r="GVN405" s="31"/>
      <c r="GVO405" s="31"/>
      <c r="GVP405" s="31"/>
      <c r="GVQ405" s="31"/>
      <c r="GVR405" s="31"/>
      <c r="GVS405" s="31"/>
      <c r="GVT405" s="31"/>
      <c r="GVU405" s="31"/>
      <c r="GVV405" s="31"/>
      <c r="GVW405" s="31"/>
      <c r="GVX405" s="31"/>
      <c r="GVY405" s="31"/>
      <c r="GVZ405" s="31"/>
      <c r="GWA405" s="31"/>
      <c r="GWB405" s="31"/>
      <c r="GWC405" s="31"/>
      <c r="GWD405" s="31"/>
      <c r="GWE405" s="31"/>
      <c r="GWF405" s="31"/>
      <c r="GWG405" s="31"/>
      <c r="GWH405" s="31"/>
      <c r="GWI405" s="31"/>
      <c r="GWJ405" s="31"/>
      <c r="GWK405" s="31"/>
      <c r="GWL405" s="31"/>
      <c r="GWM405" s="31"/>
      <c r="GWN405" s="31"/>
      <c r="GWO405" s="31"/>
      <c r="GWP405" s="31"/>
      <c r="GWQ405" s="31"/>
      <c r="GWR405" s="31"/>
      <c r="GWS405" s="31"/>
      <c r="GWT405" s="31"/>
      <c r="GWU405" s="31"/>
      <c r="GWV405" s="31"/>
      <c r="GWW405" s="31"/>
      <c r="GWX405" s="31"/>
      <c r="GWY405" s="31"/>
      <c r="GWZ405" s="31"/>
      <c r="GXA405" s="31"/>
      <c r="GXB405" s="31"/>
      <c r="GXC405" s="31"/>
      <c r="GXD405" s="31"/>
      <c r="GXE405" s="31"/>
      <c r="GXF405" s="31"/>
      <c r="GXG405" s="31"/>
      <c r="GXH405" s="31"/>
      <c r="GXI405" s="31"/>
      <c r="GXJ405" s="31"/>
      <c r="GXK405" s="31"/>
      <c r="GXL405" s="31"/>
      <c r="GXM405" s="31"/>
      <c r="GXN405" s="31"/>
      <c r="GXO405" s="31"/>
      <c r="GXP405" s="31"/>
      <c r="GXQ405" s="31"/>
      <c r="GXR405" s="31"/>
      <c r="GXS405" s="31"/>
      <c r="GXT405" s="31"/>
      <c r="GXU405" s="31"/>
      <c r="GXV405" s="31"/>
      <c r="GXW405" s="31"/>
      <c r="GXX405" s="31"/>
      <c r="GXY405" s="31"/>
      <c r="GXZ405" s="31"/>
      <c r="GYA405" s="31"/>
      <c r="GYB405" s="31"/>
      <c r="GYC405" s="31"/>
      <c r="GYD405" s="31"/>
      <c r="GYE405" s="31"/>
      <c r="GYF405" s="31"/>
      <c r="GYG405" s="31"/>
      <c r="GYH405" s="31"/>
      <c r="GYI405" s="31"/>
      <c r="GYJ405" s="31"/>
      <c r="GYK405" s="31"/>
      <c r="GYL405" s="31"/>
      <c r="GYM405" s="31"/>
      <c r="GYN405" s="31"/>
      <c r="GYO405" s="31"/>
      <c r="GYP405" s="31"/>
      <c r="GYQ405" s="31"/>
      <c r="GYR405" s="31"/>
      <c r="GYS405" s="31"/>
      <c r="GYT405" s="31"/>
      <c r="GYU405" s="31"/>
      <c r="GYV405" s="31"/>
      <c r="GYW405" s="31"/>
      <c r="GYX405" s="31"/>
      <c r="GYY405" s="31"/>
      <c r="GYZ405" s="31"/>
      <c r="GZA405" s="31"/>
      <c r="GZB405" s="31"/>
      <c r="GZC405" s="31"/>
      <c r="GZD405" s="31"/>
      <c r="GZE405" s="31"/>
      <c r="GZF405" s="31"/>
      <c r="GZG405" s="31"/>
      <c r="GZH405" s="31"/>
      <c r="GZI405" s="31"/>
      <c r="GZJ405" s="31"/>
      <c r="GZK405" s="31"/>
      <c r="GZL405" s="31"/>
      <c r="GZM405" s="31"/>
      <c r="GZN405" s="31"/>
      <c r="GZO405" s="31"/>
      <c r="GZP405" s="31"/>
      <c r="GZQ405" s="31"/>
      <c r="GZR405" s="31"/>
      <c r="GZS405" s="31"/>
      <c r="GZT405" s="31"/>
      <c r="GZU405" s="31"/>
      <c r="GZV405" s="31"/>
      <c r="GZW405" s="31"/>
      <c r="GZX405" s="31"/>
      <c r="GZY405" s="31"/>
      <c r="GZZ405" s="31"/>
      <c r="HAA405" s="31"/>
      <c r="HAB405" s="31"/>
      <c r="HAC405" s="31"/>
      <c r="HAD405" s="31"/>
      <c r="HAE405" s="31"/>
      <c r="HAF405" s="31"/>
      <c r="HAG405" s="31"/>
      <c r="HAH405" s="31"/>
      <c r="HAI405" s="31"/>
      <c r="HAJ405" s="31"/>
      <c r="HAK405" s="31"/>
      <c r="HAL405" s="31"/>
      <c r="HAM405" s="31"/>
      <c r="HAN405" s="31"/>
      <c r="HAO405" s="31"/>
      <c r="HAP405" s="31"/>
      <c r="HAQ405" s="31"/>
      <c r="HAR405" s="31"/>
      <c r="HAS405" s="31"/>
      <c r="HAT405" s="31"/>
      <c r="HAU405" s="31"/>
      <c r="HAV405" s="31"/>
      <c r="HAW405" s="31"/>
      <c r="HAX405" s="31"/>
      <c r="HAY405" s="31"/>
      <c r="HAZ405" s="31"/>
      <c r="HBA405" s="31"/>
      <c r="HBB405" s="31"/>
      <c r="HBC405" s="31"/>
      <c r="HBD405" s="31"/>
      <c r="HBE405" s="31"/>
      <c r="HBF405" s="31"/>
      <c r="HBG405" s="31"/>
      <c r="HBH405" s="31"/>
      <c r="HBI405" s="31"/>
      <c r="HBJ405" s="31"/>
      <c r="HBK405" s="31"/>
      <c r="HBL405" s="31"/>
      <c r="HBM405" s="31"/>
      <c r="HBN405" s="31"/>
      <c r="HBO405" s="31"/>
      <c r="HBP405" s="31"/>
      <c r="HBQ405" s="31"/>
      <c r="HBR405" s="31"/>
      <c r="HBS405" s="31"/>
      <c r="HBT405" s="31"/>
      <c r="HBU405" s="31"/>
      <c r="HBV405" s="31"/>
      <c r="HBW405" s="31"/>
      <c r="HBX405" s="31"/>
      <c r="HBY405" s="31"/>
      <c r="HBZ405" s="31"/>
      <c r="HCA405" s="31"/>
      <c r="HCB405" s="31"/>
      <c r="HCC405" s="31"/>
      <c r="HCD405" s="31"/>
      <c r="HCE405" s="31"/>
      <c r="HCF405" s="31"/>
      <c r="HCG405" s="31"/>
      <c r="HCH405" s="31"/>
      <c r="HCI405" s="31"/>
      <c r="HCJ405" s="31"/>
      <c r="HCK405" s="31"/>
      <c r="HCL405" s="31"/>
      <c r="HCM405" s="31"/>
      <c r="HCN405" s="31"/>
      <c r="HCO405" s="31"/>
      <c r="HCP405" s="31"/>
      <c r="HCQ405" s="31"/>
      <c r="HCR405" s="31"/>
      <c r="HCS405" s="31"/>
      <c r="HCT405" s="31"/>
      <c r="HCU405" s="31"/>
      <c r="HCV405" s="31"/>
      <c r="HCW405" s="31"/>
      <c r="HCX405" s="31"/>
      <c r="HCY405" s="31"/>
      <c r="HCZ405" s="31"/>
      <c r="HDA405" s="31"/>
      <c r="HDB405" s="31"/>
      <c r="HDC405" s="31"/>
      <c r="HDD405" s="31"/>
      <c r="HDE405" s="31"/>
      <c r="HDF405" s="31"/>
      <c r="HDG405" s="31"/>
      <c r="HDH405" s="31"/>
      <c r="HDI405" s="31"/>
      <c r="HDJ405" s="31"/>
      <c r="HDK405" s="31"/>
      <c r="HDL405" s="31"/>
      <c r="HDM405" s="31"/>
      <c r="HDN405" s="31"/>
      <c r="HDO405" s="31"/>
      <c r="HDP405" s="31"/>
      <c r="HDQ405" s="31"/>
      <c r="HDR405" s="31"/>
      <c r="HDS405" s="31"/>
      <c r="HDT405" s="31"/>
      <c r="HDU405" s="31"/>
      <c r="HDV405" s="31"/>
      <c r="HDW405" s="31"/>
      <c r="HDX405" s="31"/>
      <c r="HDY405" s="31"/>
      <c r="HDZ405" s="31"/>
      <c r="HEA405" s="31"/>
      <c r="HEB405" s="31"/>
      <c r="HEC405" s="31"/>
      <c r="HED405" s="31"/>
      <c r="HEE405" s="31"/>
      <c r="HEF405" s="31"/>
      <c r="HEG405" s="31"/>
      <c r="HEH405" s="31"/>
      <c r="HEI405" s="31"/>
      <c r="HEJ405" s="31"/>
      <c r="HEK405" s="31"/>
      <c r="HEL405" s="31"/>
      <c r="HEM405" s="31"/>
      <c r="HEN405" s="31"/>
      <c r="HEO405" s="31"/>
      <c r="HEP405" s="31"/>
      <c r="HEQ405" s="31"/>
      <c r="HER405" s="31"/>
      <c r="HES405" s="31"/>
      <c r="HET405" s="31"/>
      <c r="HEU405" s="31"/>
      <c r="HEV405" s="31"/>
      <c r="HEW405" s="31"/>
      <c r="HEX405" s="31"/>
      <c r="HEY405" s="31"/>
      <c r="HEZ405" s="31"/>
      <c r="HFA405" s="31"/>
      <c r="HFB405" s="31"/>
      <c r="HFC405" s="31"/>
      <c r="HFD405" s="31"/>
      <c r="HFE405" s="31"/>
      <c r="HFF405" s="31"/>
      <c r="HFG405" s="31"/>
      <c r="HFH405" s="31"/>
      <c r="HFI405" s="31"/>
      <c r="HFJ405" s="31"/>
      <c r="HFK405" s="31"/>
      <c r="HFL405" s="31"/>
      <c r="HFM405" s="31"/>
      <c r="HFN405" s="31"/>
      <c r="HFO405" s="31"/>
      <c r="HFP405" s="31"/>
      <c r="HFQ405" s="31"/>
      <c r="HFR405" s="31"/>
      <c r="HFS405" s="31"/>
      <c r="HFT405" s="31"/>
      <c r="HFU405" s="31"/>
      <c r="HFV405" s="31"/>
      <c r="HFW405" s="31"/>
      <c r="HFX405" s="31"/>
      <c r="HFY405" s="31"/>
      <c r="HFZ405" s="31"/>
      <c r="HGA405" s="31"/>
      <c r="HGB405" s="31"/>
      <c r="HGC405" s="31"/>
      <c r="HGD405" s="31"/>
      <c r="HGE405" s="31"/>
      <c r="HGF405" s="31"/>
      <c r="HGG405" s="31"/>
      <c r="HGH405" s="31"/>
      <c r="HGI405" s="31"/>
      <c r="HGJ405" s="31"/>
      <c r="HGK405" s="31"/>
      <c r="HGL405" s="31"/>
      <c r="HGM405" s="31"/>
      <c r="HGN405" s="31"/>
      <c r="HGO405" s="31"/>
      <c r="HGP405" s="31"/>
      <c r="HGQ405" s="31"/>
      <c r="HGR405" s="31"/>
      <c r="HGS405" s="31"/>
      <c r="HGT405" s="31"/>
      <c r="HGU405" s="31"/>
      <c r="HGV405" s="31"/>
      <c r="HGW405" s="31"/>
      <c r="HGX405" s="31"/>
      <c r="HGY405" s="31"/>
      <c r="HGZ405" s="31"/>
      <c r="HHA405" s="31"/>
      <c r="HHB405" s="31"/>
      <c r="HHC405" s="31"/>
      <c r="HHD405" s="31"/>
      <c r="HHE405" s="31"/>
      <c r="HHF405" s="31"/>
      <c r="HHG405" s="31"/>
      <c r="HHH405" s="31"/>
      <c r="HHI405" s="31"/>
      <c r="HHJ405" s="31"/>
      <c r="HHK405" s="31"/>
      <c r="HHL405" s="31"/>
      <c r="HHM405" s="31"/>
      <c r="HHN405" s="31"/>
      <c r="HHO405" s="31"/>
      <c r="HHP405" s="31"/>
      <c r="HHQ405" s="31"/>
      <c r="HHR405" s="31"/>
      <c r="HHS405" s="31"/>
      <c r="HHT405" s="31"/>
      <c r="HHU405" s="31"/>
      <c r="HHV405" s="31"/>
      <c r="HHW405" s="31"/>
      <c r="HHX405" s="31"/>
      <c r="HHY405" s="31"/>
      <c r="HHZ405" s="31"/>
      <c r="HIA405" s="31"/>
      <c r="HIB405" s="31"/>
      <c r="HIC405" s="31"/>
      <c r="HID405" s="31"/>
      <c r="HIE405" s="31"/>
      <c r="HIF405" s="31"/>
      <c r="HIG405" s="31"/>
      <c r="HIH405" s="31"/>
      <c r="HII405" s="31"/>
      <c r="HIJ405" s="31"/>
      <c r="HIK405" s="31"/>
      <c r="HIL405" s="31"/>
      <c r="HIM405" s="31"/>
      <c r="HIN405" s="31"/>
      <c r="HIO405" s="31"/>
      <c r="HIP405" s="31"/>
      <c r="HIQ405" s="31"/>
      <c r="HIR405" s="31"/>
      <c r="HIS405" s="31"/>
      <c r="HIT405" s="31"/>
      <c r="HIU405" s="31"/>
      <c r="HIV405" s="31"/>
      <c r="HIW405" s="31"/>
      <c r="HIX405" s="31"/>
      <c r="HIY405" s="31"/>
      <c r="HIZ405" s="31"/>
      <c r="HJA405" s="31"/>
      <c r="HJB405" s="31"/>
      <c r="HJC405" s="31"/>
      <c r="HJD405" s="31"/>
      <c r="HJE405" s="31"/>
      <c r="HJF405" s="31"/>
      <c r="HJG405" s="31"/>
      <c r="HJH405" s="31"/>
      <c r="HJI405" s="31"/>
      <c r="HJJ405" s="31"/>
      <c r="HJK405" s="31"/>
      <c r="HJL405" s="31"/>
      <c r="HJM405" s="31"/>
      <c r="HJN405" s="31"/>
      <c r="HJO405" s="31"/>
      <c r="HJP405" s="31"/>
      <c r="HJQ405" s="31"/>
      <c r="HJR405" s="31"/>
      <c r="HJS405" s="31"/>
      <c r="HJT405" s="31"/>
      <c r="HJU405" s="31"/>
      <c r="HJV405" s="31"/>
      <c r="HJW405" s="31"/>
      <c r="HJX405" s="31"/>
      <c r="HJY405" s="31"/>
      <c r="HJZ405" s="31"/>
      <c r="HKA405" s="31"/>
      <c r="HKB405" s="31"/>
      <c r="HKC405" s="31"/>
      <c r="HKD405" s="31"/>
      <c r="HKE405" s="31"/>
      <c r="HKF405" s="31"/>
      <c r="HKG405" s="31"/>
      <c r="HKH405" s="31"/>
      <c r="HKI405" s="31"/>
      <c r="HKJ405" s="31"/>
      <c r="HKK405" s="31"/>
      <c r="HKL405" s="31"/>
      <c r="HKM405" s="31"/>
      <c r="HKN405" s="31"/>
      <c r="HKO405" s="31"/>
      <c r="HKP405" s="31"/>
      <c r="HKQ405" s="31"/>
      <c r="HKR405" s="31"/>
      <c r="HKS405" s="31"/>
      <c r="HKT405" s="31"/>
      <c r="HKU405" s="31"/>
      <c r="HKV405" s="31"/>
      <c r="HKW405" s="31"/>
      <c r="HKX405" s="31"/>
      <c r="HKY405" s="31"/>
      <c r="HKZ405" s="31"/>
      <c r="HLA405" s="31"/>
      <c r="HLB405" s="31"/>
      <c r="HLC405" s="31"/>
      <c r="HLD405" s="31"/>
      <c r="HLE405" s="31"/>
      <c r="HLF405" s="31"/>
      <c r="HLG405" s="31"/>
      <c r="HLH405" s="31"/>
      <c r="HLI405" s="31"/>
      <c r="HLJ405" s="31"/>
      <c r="HLK405" s="31"/>
      <c r="HLL405" s="31"/>
      <c r="HLM405" s="31"/>
      <c r="HLN405" s="31"/>
      <c r="HLO405" s="31"/>
      <c r="HLP405" s="31"/>
      <c r="HLQ405" s="31"/>
      <c r="HLR405" s="31"/>
      <c r="HLS405" s="31"/>
      <c r="HLT405" s="31"/>
      <c r="HLU405" s="31"/>
      <c r="HLV405" s="31"/>
      <c r="HLW405" s="31"/>
      <c r="HLX405" s="31"/>
      <c r="HLY405" s="31"/>
      <c r="HLZ405" s="31"/>
      <c r="HMA405" s="31"/>
      <c r="HMB405" s="31"/>
      <c r="HMC405" s="31"/>
      <c r="HMD405" s="31"/>
      <c r="HME405" s="31"/>
      <c r="HMF405" s="31"/>
      <c r="HMG405" s="31"/>
      <c r="HMH405" s="31"/>
      <c r="HMI405" s="31"/>
      <c r="HMJ405" s="31"/>
      <c r="HMK405" s="31"/>
      <c r="HML405" s="31"/>
      <c r="HMM405" s="31"/>
      <c r="HMN405" s="31"/>
      <c r="HMO405" s="31"/>
      <c r="HMP405" s="31"/>
      <c r="HMQ405" s="31"/>
      <c r="HMR405" s="31"/>
      <c r="HMS405" s="31"/>
      <c r="HMT405" s="31"/>
      <c r="HMU405" s="31"/>
      <c r="HMV405" s="31"/>
      <c r="HMW405" s="31"/>
      <c r="HMX405" s="31"/>
      <c r="HMY405" s="31"/>
      <c r="HMZ405" s="31"/>
      <c r="HNA405" s="31"/>
      <c r="HNB405" s="31"/>
      <c r="HNC405" s="31"/>
      <c r="HND405" s="31"/>
      <c r="HNE405" s="31"/>
      <c r="HNF405" s="31"/>
      <c r="HNG405" s="31"/>
      <c r="HNH405" s="31"/>
      <c r="HNI405" s="31"/>
      <c r="HNJ405" s="31"/>
      <c r="HNK405" s="31"/>
      <c r="HNL405" s="31"/>
      <c r="HNM405" s="31"/>
      <c r="HNN405" s="31"/>
      <c r="HNO405" s="31"/>
      <c r="HNP405" s="31"/>
      <c r="HNQ405" s="31"/>
      <c r="HNR405" s="31"/>
      <c r="HNS405" s="31"/>
      <c r="HNT405" s="31"/>
      <c r="HNU405" s="31"/>
      <c r="HNV405" s="31"/>
      <c r="HNW405" s="31"/>
      <c r="HNX405" s="31"/>
      <c r="HNY405" s="31"/>
      <c r="HNZ405" s="31"/>
      <c r="HOA405" s="31"/>
      <c r="HOB405" s="31"/>
      <c r="HOC405" s="31"/>
      <c r="HOD405" s="31"/>
      <c r="HOE405" s="31"/>
      <c r="HOF405" s="31"/>
      <c r="HOG405" s="31"/>
      <c r="HOH405" s="31"/>
      <c r="HOI405" s="31"/>
      <c r="HOJ405" s="31"/>
      <c r="HOK405" s="31"/>
      <c r="HOL405" s="31"/>
      <c r="HOM405" s="31"/>
      <c r="HON405" s="31"/>
      <c r="HOO405" s="31"/>
      <c r="HOP405" s="31"/>
      <c r="HOQ405" s="31"/>
      <c r="HOR405" s="31"/>
      <c r="HOS405" s="31"/>
      <c r="HOT405" s="31"/>
      <c r="HOU405" s="31"/>
      <c r="HOV405" s="31"/>
      <c r="HOW405" s="31"/>
      <c r="HOX405" s="31"/>
      <c r="HOY405" s="31"/>
      <c r="HOZ405" s="31"/>
      <c r="HPA405" s="31"/>
      <c r="HPB405" s="31"/>
      <c r="HPC405" s="31"/>
      <c r="HPD405" s="31"/>
      <c r="HPE405" s="31"/>
      <c r="HPF405" s="31"/>
      <c r="HPG405" s="31"/>
      <c r="HPH405" s="31"/>
      <c r="HPI405" s="31"/>
      <c r="HPJ405" s="31"/>
      <c r="HPK405" s="31"/>
      <c r="HPL405" s="31"/>
      <c r="HPM405" s="31"/>
      <c r="HPN405" s="31"/>
      <c r="HPO405" s="31"/>
      <c r="HPP405" s="31"/>
      <c r="HPQ405" s="31"/>
      <c r="HPR405" s="31"/>
      <c r="HPS405" s="31"/>
      <c r="HPT405" s="31"/>
      <c r="HPU405" s="31"/>
      <c r="HPV405" s="31"/>
      <c r="HPW405" s="31"/>
      <c r="HPX405" s="31"/>
      <c r="HPY405" s="31"/>
      <c r="HPZ405" s="31"/>
      <c r="HQA405" s="31"/>
      <c r="HQB405" s="31"/>
      <c r="HQC405" s="31"/>
      <c r="HQD405" s="31"/>
      <c r="HQE405" s="31"/>
      <c r="HQF405" s="31"/>
      <c r="HQG405" s="31"/>
      <c r="HQH405" s="31"/>
      <c r="HQI405" s="31"/>
      <c r="HQJ405" s="31"/>
      <c r="HQK405" s="31"/>
      <c r="HQL405" s="31"/>
      <c r="HQM405" s="31"/>
      <c r="HQN405" s="31"/>
      <c r="HQO405" s="31"/>
      <c r="HQP405" s="31"/>
      <c r="HQQ405" s="31"/>
      <c r="HQR405" s="31"/>
      <c r="HQS405" s="31"/>
      <c r="HQT405" s="31"/>
      <c r="HQU405" s="31"/>
      <c r="HQV405" s="31"/>
      <c r="HQW405" s="31"/>
      <c r="HQX405" s="31"/>
      <c r="HQY405" s="31"/>
      <c r="HQZ405" s="31"/>
      <c r="HRA405" s="31"/>
      <c r="HRB405" s="31"/>
      <c r="HRC405" s="31"/>
      <c r="HRD405" s="31"/>
      <c r="HRE405" s="31"/>
      <c r="HRF405" s="31"/>
      <c r="HRG405" s="31"/>
      <c r="HRH405" s="31"/>
      <c r="HRI405" s="31"/>
      <c r="HRJ405" s="31"/>
      <c r="HRK405" s="31"/>
      <c r="HRL405" s="31"/>
      <c r="HRM405" s="31"/>
      <c r="HRN405" s="31"/>
      <c r="HRO405" s="31"/>
      <c r="HRP405" s="31"/>
      <c r="HRQ405" s="31"/>
      <c r="HRR405" s="31"/>
      <c r="HRS405" s="31"/>
      <c r="HRT405" s="31"/>
      <c r="HRU405" s="31"/>
      <c r="HRV405" s="31"/>
      <c r="HRW405" s="31"/>
      <c r="HRX405" s="31"/>
      <c r="HRY405" s="31"/>
      <c r="HRZ405" s="31"/>
      <c r="HSA405" s="31"/>
      <c r="HSB405" s="31"/>
      <c r="HSC405" s="31"/>
      <c r="HSD405" s="31"/>
      <c r="HSE405" s="31"/>
      <c r="HSF405" s="31"/>
      <c r="HSG405" s="31"/>
      <c r="HSH405" s="31"/>
      <c r="HSI405" s="31"/>
      <c r="HSJ405" s="31"/>
      <c r="HSK405" s="31"/>
      <c r="HSL405" s="31"/>
      <c r="HSM405" s="31"/>
      <c r="HSN405" s="31"/>
      <c r="HSO405" s="31"/>
      <c r="HSP405" s="31"/>
      <c r="HSQ405" s="31"/>
      <c r="HSR405" s="31"/>
      <c r="HSS405" s="31"/>
      <c r="HST405" s="31"/>
      <c r="HSU405" s="31"/>
      <c r="HSV405" s="31"/>
      <c r="HSW405" s="31"/>
      <c r="HSX405" s="31"/>
      <c r="HSY405" s="31"/>
      <c r="HSZ405" s="31"/>
      <c r="HTA405" s="31"/>
      <c r="HTB405" s="31"/>
      <c r="HTC405" s="31"/>
      <c r="HTD405" s="31"/>
      <c r="HTE405" s="31"/>
      <c r="HTF405" s="31"/>
      <c r="HTG405" s="31"/>
      <c r="HTH405" s="31"/>
      <c r="HTI405" s="31"/>
      <c r="HTJ405" s="31"/>
      <c r="HTK405" s="31"/>
      <c r="HTL405" s="31"/>
      <c r="HTM405" s="31"/>
      <c r="HTN405" s="31"/>
      <c r="HTO405" s="31"/>
      <c r="HTP405" s="31"/>
      <c r="HTQ405" s="31"/>
      <c r="HTR405" s="31"/>
      <c r="HTS405" s="31"/>
      <c r="HTT405" s="31"/>
      <c r="HTU405" s="31"/>
      <c r="HTV405" s="31"/>
      <c r="HTW405" s="31"/>
      <c r="HTX405" s="31"/>
      <c r="HTY405" s="31"/>
      <c r="HTZ405" s="31"/>
      <c r="HUA405" s="31"/>
      <c r="HUB405" s="31"/>
      <c r="HUC405" s="31"/>
      <c r="HUD405" s="31"/>
      <c r="HUE405" s="31"/>
      <c r="HUF405" s="31"/>
      <c r="HUG405" s="31"/>
      <c r="HUH405" s="31"/>
      <c r="HUI405" s="31"/>
      <c r="HUJ405" s="31"/>
      <c r="HUK405" s="31"/>
      <c r="HUL405" s="31"/>
      <c r="HUM405" s="31"/>
      <c r="HUN405" s="31"/>
      <c r="HUO405" s="31"/>
      <c r="HUP405" s="31"/>
      <c r="HUQ405" s="31"/>
      <c r="HUR405" s="31"/>
      <c r="HUS405" s="31"/>
      <c r="HUT405" s="31"/>
      <c r="HUU405" s="31"/>
      <c r="HUV405" s="31"/>
      <c r="HUW405" s="31"/>
      <c r="HUX405" s="31"/>
      <c r="HUY405" s="31"/>
      <c r="HUZ405" s="31"/>
      <c r="HVA405" s="31"/>
      <c r="HVB405" s="31"/>
      <c r="HVC405" s="31"/>
      <c r="HVD405" s="31"/>
      <c r="HVE405" s="31"/>
      <c r="HVF405" s="31"/>
      <c r="HVG405" s="31"/>
      <c r="HVH405" s="31"/>
      <c r="HVI405" s="31"/>
      <c r="HVJ405" s="31"/>
      <c r="HVK405" s="31"/>
      <c r="HVL405" s="31"/>
      <c r="HVM405" s="31"/>
      <c r="HVN405" s="31"/>
      <c r="HVO405" s="31"/>
      <c r="HVP405" s="31"/>
      <c r="HVQ405" s="31"/>
      <c r="HVR405" s="31"/>
      <c r="HVS405" s="31"/>
      <c r="HVT405" s="31"/>
      <c r="HVU405" s="31"/>
      <c r="HVV405" s="31"/>
      <c r="HVW405" s="31"/>
      <c r="HVX405" s="31"/>
      <c r="HVY405" s="31"/>
      <c r="HVZ405" s="31"/>
      <c r="HWA405" s="31"/>
      <c r="HWB405" s="31"/>
      <c r="HWC405" s="31"/>
      <c r="HWD405" s="31"/>
      <c r="HWE405" s="31"/>
      <c r="HWF405" s="31"/>
      <c r="HWG405" s="31"/>
      <c r="HWH405" s="31"/>
      <c r="HWI405" s="31"/>
      <c r="HWJ405" s="31"/>
      <c r="HWK405" s="31"/>
      <c r="HWL405" s="31"/>
      <c r="HWM405" s="31"/>
      <c r="HWN405" s="31"/>
      <c r="HWO405" s="31"/>
      <c r="HWP405" s="31"/>
      <c r="HWQ405" s="31"/>
      <c r="HWR405" s="31"/>
      <c r="HWS405" s="31"/>
      <c r="HWT405" s="31"/>
      <c r="HWU405" s="31"/>
      <c r="HWV405" s="31"/>
      <c r="HWW405" s="31"/>
      <c r="HWX405" s="31"/>
      <c r="HWY405" s="31"/>
      <c r="HWZ405" s="31"/>
      <c r="HXA405" s="31"/>
      <c r="HXB405" s="31"/>
      <c r="HXC405" s="31"/>
      <c r="HXD405" s="31"/>
      <c r="HXE405" s="31"/>
      <c r="HXF405" s="31"/>
      <c r="HXG405" s="31"/>
      <c r="HXH405" s="31"/>
      <c r="HXI405" s="31"/>
      <c r="HXJ405" s="31"/>
      <c r="HXK405" s="31"/>
      <c r="HXL405" s="31"/>
      <c r="HXM405" s="31"/>
      <c r="HXN405" s="31"/>
      <c r="HXO405" s="31"/>
      <c r="HXP405" s="31"/>
      <c r="HXQ405" s="31"/>
      <c r="HXR405" s="31"/>
      <c r="HXS405" s="31"/>
      <c r="HXT405" s="31"/>
      <c r="HXU405" s="31"/>
      <c r="HXV405" s="31"/>
      <c r="HXW405" s="31"/>
      <c r="HXX405" s="31"/>
      <c r="HXY405" s="31"/>
      <c r="HXZ405" s="31"/>
      <c r="HYA405" s="31"/>
      <c r="HYB405" s="31"/>
      <c r="HYC405" s="31"/>
      <c r="HYD405" s="31"/>
      <c r="HYE405" s="31"/>
      <c r="HYF405" s="31"/>
      <c r="HYG405" s="31"/>
      <c r="HYH405" s="31"/>
      <c r="HYI405" s="31"/>
      <c r="HYJ405" s="31"/>
      <c r="HYK405" s="31"/>
      <c r="HYL405" s="31"/>
      <c r="HYM405" s="31"/>
      <c r="HYN405" s="31"/>
      <c r="HYO405" s="31"/>
      <c r="HYP405" s="31"/>
      <c r="HYQ405" s="31"/>
      <c r="HYR405" s="31"/>
      <c r="HYS405" s="31"/>
      <c r="HYT405" s="31"/>
      <c r="HYU405" s="31"/>
      <c r="HYV405" s="31"/>
      <c r="HYW405" s="31"/>
      <c r="HYX405" s="31"/>
      <c r="HYY405" s="31"/>
      <c r="HYZ405" s="31"/>
      <c r="HZA405" s="31"/>
      <c r="HZB405" s="31"/>
      <c r="HZC405" s="31"/>
      <c r="HZD405" s="31"/>
      <c r="HZE405" s="31"/>
      <c r="HZF405" s="31"/>
      <c r="HZG405" s="31"/>
      <c r="HZH405" s="31"/>
      <c r="HZI405" s="31"/>
      <c r="HZJ405" s="31"/>
      <c r="HZK405" s="31"/>
      <c r="HZL405" s="31"/>
      <c r="HZM405" s="31"/>
      <c r="HZN405" s="31"/>
      <c r="HZO405" s="31"/>
      <c r="HZP405" s="31"/>
      <c r="HZQ405" s="31"/>
      <c r="HZR405" s="31"/>
      <c r="HZS405" s="31"/>
      <c r="HZT405" s="31"/>
      <c r="HZU405" s="31"/>
      <c r="HZV405" s="31"/>
      <c r="HZW405" s="31"/>
      <c r="HZX405" s="31"/>
      <c r="HZY405" s="31"/>
      <c r="HZZ405" s="31"/>
      <c r="IAA405" s="31"/>
      <c r="IAB405" s="31"/>
      <c r="IAC405" s="31"/>
      <c r="IAD405" s="31"/>
      <c r="IAE405" s="31"/>
      <c r="IAF405" s="31"/>
      <c r="IAG405" s="31"/>
      <c r="IAH405" s="31"/>
      <c r="IAI405" s="31"/>
      <c r="IAJ405" s="31"/>
      <c r="IAK405" s="31"/>
      <c r="IAL405" s="31"/>
      <c r="IAM405" s="31"/>
      <c r="IAN405" s="31"/>
      <c r="IAO405" s="31"/>
      <c r="IAP405" s="31"/>
      <c r="IAQ405" s="31"/>
      <c r="IAR405" s="31"/>
      <c r="IAS405" s="31"/>
      <c r="IAT405" s="31"/>
      <c r="IAU405" s="31"/>
      <c r="IAV405" s="31"/>
      <c r="IAW405" s="31"/>
      <c r="IAX405" s="31"/>
      <c r="IAY405" s="31"/>
      <c r="IAZ405" s="31"/>
      <c r="IBA405" s="31"/>
      <c r="IBB405" s="31"/>
      <c r="IBC405" s="31"/>
      <c r="IBD405" s="31"/>
      <c r="IBE405" s="31"/>
      <c r="IBF405" s="31"/>
      <c r="IBG405" s="31"/>
      <c r="IBH405" s="31"/>
      <c r="IBI405" s="31"/>
      <c r="IBJ405" s="31"/>
      <c r="IBK405" s="31"/>
      <c r="IBL405" s="31"/>
      <c r="IBM405" s="31"/>
      <c r="IBN405" s="31"/>
      <c r="IBO405" s="31"/>
      <c r="IBP405" s="31"/>
      <c r="IBQ405" s="31"/>
      <c r="IBR405" s="31"/>
      <c r="IBS405" s="31"/>
      <c r="IBT405" s="31"/>
      <c r="IBU405" s="31"/>
      <c r="IBV405" s="31"/>
      <c r="IBW405" s="31"/>
      <c r="IBX405" s="31"/>
      <c r="IBY405" s="31"/>
      <c r="IBZ405" s="31"/>
      <c r="ICA405" s="31"/>
      <c r="ICB405" s="31"/>
      <c r="ICC405" s="31"/>
      <c r="ICD405" s="31"/>
      <c r="ICE405" s="31"/>
      <c r="ICF405" s="31"/>
      <c r="ICG405" s="31"/>
      <c r="ICH405" s="31"/>
      <c r="ICI405" s="31"/>
      <c r="ICJ405" s="31"/>
      <c r="ICK405" s="31"/>
      <c r="ICL405" s="31"/>
      <c r="ICM405" s="31"/>
      <c r="ICN405" s="31"/>
      <c r="ICO405" s="31"/>
      <c r="ICP405" s="31"/>
      <c r="ICQ405" s="31"/>
      <c r="ICR405" s="31"/>
      <c r="ICS405" s="31"/>
      <c r="ICT405" s="31"/>
      <c r="ICU405" s="31"/>
      <c r="ICV405" s="31"/>
      <c r="ICW405" s="31"/>
      <c r="ICX405" s="31"/>
      <c r="ICY405" s="31"/>
      <c r="ICZ405" s="31"/>
      <c r="IDA405" s="31"/>
      <c r="IDB405" s="31"/>
      <c r="IDC405" s="31"/>
      <c r="IDD405" s="31"/>
      <c r="IDE405" s="31"/>
      <c r="IDF405" s="31"/>
      <c r="IDG405" s="31"/>
      <c r="IDH405" s="31"/>
      <c r="IDI405" s="31"/>
      <c r="IDJ405" s="31"/>
      <c r="IDK405" s="31"/>
      <c r="IDL405" s="31"/>
      <c r="IDM405" s="31"/>
      <c r="IDN405" s="31"/>
      <c r="IDO405" s="31"/>
      <c r="IDP405" s="31"/>
      <c r="IDQ405" s="31"/>
      <c r="IDR405" s="31"/>
      <c r="IDS405" s="31"/>
      <c r="IDT405" s="31"/>
      <c r="IDU405" s="31"/>
      <c r="IDV405" s="31"/>
      <c r="IDW405" s="31"/>
      <c r="IDX405" s="31"/>
      <c r="IDY405" s="31"/>
      <c r="IDZ405" s="31"/>
      <c r="IEA405" s="31"/>
      <c r="IEB405" s="31"/>
      <c r="IEC405" s="31"/>
      <c r="IED405" s="31"/>
      <c r="IEE405" s="31"/>
      <c r="IEF405" s="31"/>
      <c r="IEG405" s="31"/>
      <c r="IEH405" s="31"/>
      <c r="IEI405" s="31"/>
      <c r="IEJ405" s="31"/>
      <c r="IEK405" s="31"/>
      <c r="IEL405" s="31"/>
      <c r="IEM405" s="31"/>
      <c r="IEN405" s="31"/>
      <c r="IEO405" s="31"/>
      <c r="IEP405" s="31"/>
      <c r="IEQ405" s="31"/>
      <c r="IER405" s="31"/>
      <c r="IES405" s="31"/>
      <c r="IET405" s="31"/>
      <c r="IEU405" s="31"/>
      <c r="IEV405" s="31"/>
      <c r="IEW405" s="31"/>
      <c r="IEX405" s="31"/>
      <c r="IEY405" s="31"/>
      <c r="IEZ405" s="31"/>
      <c r="IFA405" s="31"/>
      <c r="IFB405" s="31"/>
      <c r="IFC405" s="31"/>
      <c r="IFD405" s="31"/>
      <c r="IFE405" s="31"/>
      <c r="IFF405" s="31"/>
      <c r="IFG405" s="31"/>
      <c r="IFH405" s="31"/>
      <c r="IFI405" s="31"/>
      <c r="IFJ405" s="31"/>
      <c r="IFK405" s="31"/>
      <c r="IFL405" s="31"/>
      <c r="IFM405" s="31"/>
      <c r="IFN405" s="31"/>
      <c r="IFO405" s="31"/>
      <c r="IFP405" s="31"/>
      <c r="IFQ405" s="31"/>
      <c r="IFR405" s="31"/>
      <c r="IFS405" s="31"/>
      <c r="IFT405" s="31"/>
      <c r="IFU405" s="31"/>
      <c r="IFV405" s="31"/>
      <c r="IFW405" s="31"/>
      <c r="IFX405" s="31"/>
      <c r="IFY405" s="31"/>
      <c r="IFZ405" s="31"/>
      <c r="IGA405" s="31"/>
      <c r="IGB405" s="31"/>
      <c r="IGC405" s="31"/>
      <c r="IGD405" s="31"/>
      <c r="IGE405" s="31"/>
      <c r="IGF405" s="31"/>
      <c r="IGG405" s="31"/>
      <c r="IGH405" s="31"/>
      <c r="IGI405" s="31"/>
      <c r="IGJ405" s="31"/>
      <c r="IGK405" s="31"/>
      <c r="IGL405" s="31"/>
      <c r="IGM405" s="31"/>
      <c r="IGN405" s="31"/>
      <c r="IGO405" s="31"/>
      <c r="IGP405" s="31"/>
      <c r="IGQ405" s="31"/>
      <c r="IGR405" s="31"/>
      <c r="IGS405" s="31"/>
      <c r="IGT405" s="31"/>
      <c r="IGU405" s="31"/>
      <c r="IGV405" s="31"/>
      <c r="IGW405" s="31"/>
      <c r="IGX405" s="31"/>
      <c r="IGY405" s="31"/>
      <c r="IGZ405" s="31"/>
      <c r="IHA405" s="31"/>
      <c r="IHB405" s="31"/>
      <c r="IHC405" s="31"/>
      <c r="IHD405" s="31"/>
      <c r="IHE405" s="31"/>
      <c r="IHF405" s="31"/>
      <c r="IHG405" s="31"/>
      <c r="IHH405" s="31"/>
      <c r="IHI405" s="31"/>
      <c r="IHJ405" s="31"/>
      <c r="IHK405" s="31"/>
      <c r="IHL405" s="31"/>
      <c r="IHM405" s="31"/>
      <c r="IHN405" s="31"/>
      <c r="IHO405" s="31"/>
      <c r="IHP405" s="31"/>
      <c r="IHQ405" s="31"/>
      <c r="IHR405" s="31"/>
      <c r="IHS405" s="31"/>
      <c r="IHT405" s="31"/>
      <c r="IHU405" s="31"/>
      <c r="IHV405" s="31"/>
      <c r="IHW405" s="31"/>
      <c r="IHX405" s="31"/>
      <c r="IHY405" s="31"/>
      <c r="IHZ405" s="31"/>
      <c r="IIA405" s="31"/>
      <c r="IIB405" s="31"/>
      <c r="IIC405" s="31"/>
      <c r="IID405" s="31"/>
      <c r="IIE405" s="31"/>
      <c r="IIF405" s="31"/>
      <c r="IIG405" s="31"/>
      <c r="IIH405" s="31"/>
      <c r="III405" s="31"/>
      <c r="IIJ405" s="31"/>
      <c r="IIK405" s="31"/>
      <c r="IIL405" s="31"/>
      <c r="IIM405" s="31"/>
      <c r="IIN405" s="31"/>
      <c r="IIO405" s="31"/>
      <c r="IIP405" s="31"/>
      <c r="IIQ405" s="31"/>
      <c r="IIR405" s="31"/>
      <c r="IIS405" s="31"/>
      <c r="IIT405" s="31"/>
      <c r="IIU405" s="31"/>
      <c r="IIV405" s="31"/>
      <c r="IIW405" s="31"/>
      <c r="IIX405" s="31"/>
      <c r="IIY405" s="31"/>
      <c r="IIZ405" s="31"/>
      <c r="IJA405" s="31"/>
      <c r="IJB405" s="31"/>
      <c r="IJC405" s="31"/>
      <c r="IJD405" s="31"/>
      <c r="IJE405" s="31"/>
      <c r="IJF405" s="31"/>
      <c r="IJG405" s="31"/>
      <c r="IJH405" s="31"/>
      <c r="IJI405" s="31"/>
      <c r="IJJ405" s="31"/>
      <c r="IJK405" s="31"/>
      <c r="IJL405" s="31"/>
      <c r="IJM405" s="31"/>
      <c r="IJN405" s="31"/>
      <c r="IJO405" s="31"/>
      <c r="IJP405" s="31"/>
      <c r="IJQ405" s="31"/>
      <c r="IJR405" s="31"/>
      <c r="IJS405" s="31"/>
      <c r="IJT405" s="31"/>
      <c r="IJU405" s="31"/>
      <c r="IJV405" s="31"/>
      <c r="IJW405" s="31"/>
      <c r="IJX405" s="31"/>
      <c r="IJY405" s="31"/>
      <c r="IJZ405" s="31"/>
      <c r="IKA405" s="31"/>
      <c r="IKB405" s="31"/>
      <c r="IKC405" s="31"/>
      <c r="IKD405" s="31"/>
      <c r="IKE405" s="31"/>
      <c r="IKF405" s="31"/>
      <c r="IKG405" s="31"/>
      <c r="IKH405" s="31"/>
      <c r="IKI405" s="31"/>
      <c r="IKJ405" s="31"/>
      <c r="IKK405" s="31"/>
      <c r="IKL405" s="31"/>
      <c r="IKM405" s="31"/>
      <c r="IKN405" s="31"/>
      <c r="IKO405" s="31"/>
      <c r="IKP405" s="31"/>
      <c r="IKQ405" s="31"/>
      <c r="IKR405" s="31"/>
      <c r="IKS405" s="31"/>
      <c r="IKT405" s="31"/>
      <c r="IKU405" s="31"/>
      <c r="IKV405" s="31"/>
      <c r="IKW405" s="31"/>
      <c r="IKX405" s="31"/>
      <c r="IKY405" s="31"/>
      <c r="IKZ405" s="31"/>
      <c r="ILA405" s="31"/>
      <c r="ILB405" s="31"/>
      <c r="ILC405" s="31"/>
      <c r="ILD405" s="31"/>
      <c r="ILE405" s="31"/>
      <c r="ILF405" s="31"/>
      <c r="ILG405" s="31"/>
      <c r="ILH405" s="31"/>
      <c r="ILI405" s="31"/>
      <c r="ILJ405" s="31"/>
      <c r="ILK405" s="31"/>
      <c r="ILL405" s="31"/>
      <c r="ILM405" s="31"/>
      <c r="ILN405" s="31"/>
      <c r="ILO405" s="31"/>
      <c r="ILP405" s="31"/>
      <c r="ILQ405" s="31"/>
      <c r="ILR405" s="31"/>
      <c r="ILS405" s="31"/>
      <c r="ILT405" s="31"/>
      <c r="ILU405" s="31"/>
      <c r="ILV405" s="31"/>
      <c r="ILW405" s="31"/>
      <c r="ILX405" s="31"/>
      <c r="ILY405" s="31"/>
      <c r="ILZ405" s="31"/>
      <c r="IMA405" s="31"/>
      <c r="IMB405" s="31"/>
      <c r="IMC405" s="31"/>
      <c r="IMD405" s="31"/>
      <c r="IME405" s="31"/>
      <c r="IMF405" s="31"/>
      <c r="IMG405" s="31"/>
      <c r="IMH405" s="31"/>
      <c r="IMI405" s="31"/>
      <c r="IMJ405" s="31"/>
      <c r="IMK405" s="31"/>
      <c r="IML405" s="31"/>
      <c r="IMM405" s="31"/>
      <c r="IMN405" s="31"/>
      <c r="IMO405" s="31"/>
      <c r="IMP405" s="31"/>
      <c r="IMQ405" s="31"/>
      <c r="IMR405" s="31"/>
      <c r="IMS405" s="31"/>
      <c r="IMT405" s="31"/>
      <c r="IMU405" s="31"/>
      <c r="IMV405" s="31"/>
      <c r="IMW405" s="31"/>
      <c r="IMX405" s="31"/>
      <c r="IMY405" s="31"/>
      <c r="IMZ405" s="31"/>
      <c r="INA405" s="31"/>
      <c r="INB405" s="31"/>
      <c r="INC405" s="31"/>
      <c r="IND405" s="31"/>
      <c r="INE405" s="31"/>
      <c r="INF405" s="31"/>
      <c r="ING405" s="31"/>
      <c r="INH405" s="31"/>
      <c r="INI405" s="31"/>
      <c r="INJ405" s="31"/>
      <c r="INK405" s="31"/>
      <c r="INL405" s="31"/>
      <c r="INM405" s="31"/>
      <c r="INN405" s="31"/>
      <c r="INO405" s="31"/>
      <c r="INP405" s="31"/>
      <c r="INQ405" s="31"/>
      <c r="INR405" s="31"/>
      <c r="INS405" s="31"/>
      <c r="INT405" s="31"/>
      <c r="INU405" s="31"/>
      <c r="INV405" s="31"/>
      <c r="INW405" s="31"/>
      <c r="INX405" s="31"/>
      <c r="INY405" s="31"/>
      <c r="INZ405" s="31"/>
      <c r="IOA405" s="31"/>
      <c r="IOB405" s="31"/>
      <c r="IOC405" s="31"/>
      <c r="IOD405" s="31"/>
      <c r="IOE405" s="31"/>
      <c r="IOF405" s="31"/>
      <c r="IOG405" s="31"/>
      <c r="IOH405" s="31"/>
      <c r="IOI405" s="31"/>
      <c r="IOJ405" s="31"/>
      <c r="IOK405" s="31"/>
      <c r="IOL405" s="31"/>
      <c r="IOM405" s="31"/>
      <c r="ION405" s="31"/>
      <c r="IOO405" s="31"/>
      <c r="IOP405" s="31"/>
      <c r="IOQ405" s="31"/>
      <c r="IOR405" s="31"/>
      <c r="IOS405" s="31"/>
      <c r="IOT405" s="31"/>
      <c r="IOU405" s="31"/>
      <c r="IOV405" s="31"/>
      <c r="IOW405" s="31"/>
      <c r="IOX405" s="31"/>
      <c r="IOY405" s="31"/>
      <c r="IOZ405" s="31"/>
      <c r="IPA405" s="31"/>
      <c r="IPB405" s="31"/>
      <c r="IPC405" s="31"/>
      <c r="IPD405" s="31"/>
      <c r="IPE405" s="31"/>
      <c r="IPF405" s="31"/>
      <c r="IPG405" s="31"/>
      <c r="IPH405" s="31"/>
      <c r="IPI405" s="31"/>
      <c r="IPJ405" s="31"/>
      <c r="IPK405" s="31"/>
      <c r="IPL405" s="31"/>
      <c r="IPM405" s="31"/>
      <c r="IPN405" s="31"/>
      <c r="IPO405" s="31"/>
      <c r="IPP405" s="31"/>
      <c r="IPQ405" s="31"/>
      <c r="IPR405" s="31"/>
      <c r="IPS405" s="31"/>
      <c r="IPT405" s="31"/>
      <c r="IPU405" s="31"/>
      <c r="IPV405" s="31"/>
      <c r="IPW405" s="31"/>
      <c r="IPX405" s="31"/>
      <c r="IPY405" s="31"/>
      <c r="IPZ405" s="31"/>
      <c r="IQA405" s="31"/>
      <c r="IQB405" s="31"/>
      <c r="IQC405" s="31"/>
      <c r="IQD405" s="31"/>
      <c r="IQE405" s="31"/>
      <c r="IQF405" s="31"/>
      <c r="IQG405" s="31"/>
      <c r="IQH405" s="31"/>
      <c r="IQI405" s="31"/>
      <c r="IQJ405" s="31"/>
      <c r="IQK405" s="31"/>
      <c r="IQL405" s="31"/>
      <c r="IQM405" s="31"/>
      <c r="IQN405" s="31"/>
      <c r="IQO405" s="31"/>
      <c r="IQP405" s="31"/>
      <c r="IQQ405" s="31"/>
      <c r="IQR405" s="31"/>
      <c r="IQS405" s="31"/>
      <c r="IQT405" s="31"/>
      <c r="IQU405" s="31"/>
      <c r="IQV405" s="31"/>
      <c r="IQW405" s="31"/>
      <c r="IQX405" s="31"/>
      <c r="IQY405" s="31"/>
      <c r="IQZ405" s="31"/>
      <c r="IRA405" s="31"/>
      <c r="IRB405" s="31"/>
      <c r="IRC405" s="31"/>
      <c r="IRD405" s="31"/>
      <c r="IRE405" s="31"/>
      <c r="IRF405" s="31"/>
      <c r="IRG405" s="31"/>
      <c r="IRH405" s="31"/>
      <c r="IRI405" s="31"/>
      <c r="IRJ405" s="31"/>
      <c r="IRK405" s="31"/>
      <c r="IRL405" s="31"/>
      <c r="IRM405" s="31"/>
      <c r="IRN405" s="31"/>
      <c r="IRO405" s="31"/>
      <c r="IRP405" s="31"/>
      <c r="IRQ405" s="31"/>
      <c r="IRR405" s="31"/>
      <c r="IRS405" s="31"/>
      <c r="IRT405" s="31"/>
      <c r="IRU405" s="31"/>
      <c r="IRV405" s="31"/>
      <c r="IRW405" s="31"/>
      <c r="IRX405" s="31"/>
      <c r="IRY405" s="31"/>
      <c r="IRZ405" s="31"/>
      <c r="ISA405" s="31"/>
      <c r="ISB405" s="31"/>
      <c r="ISC405" s="31"/>
      <c r="ISD405" s="31"/>
      <c r="ISE405" s="31"/>
      <c r="ISF405" s="31"/>
      <c r="ISG405" s="31"/>
      <c r="ISH405" s="31"/>
      <c r="ISI405" s="31"/>
      <c r="ISJ405" s="31"/>
      <c r="ISK405" s="31"/>
      <c r="ISL405" s="31"/>
      <c r="ISM405" s="31"/>
      <c r="ISN405" s="31"/>
      <c r="ISO405" s="31"/>
      <c r="ISP405" s="31"/>
      <c r="ISQ405" s="31"/>
      <c r="ISR405" s="31"/>
      <c r="ISS405" s="31"/>
      <c r="IST405" s="31"/>
      <c r="ISU405" s="31"/>
      <c r="ISV405" s="31"/>
      <c r="ISW405" s="31"/>
      <c r="ISX405" s="31"/>
      <c r="ISY405" s="31"/>
      <c r="ISZ405" s="31"/>
      <c r="ITA405" s="31"/>
      <c r="ITB405" s="31"/>
      <c r="ITC405" s="31"/>
      <c r="ITD405" s="31"/>
      <c r="ITE405" s="31"/>
      <c r="ITF405" s="31"/>
      <c r="ITG405" s="31"/>
      <c r="ITH405" s="31"/>
      <c r="ITI405" s="31"/>
      <c r="ITJ405" s="31"/>
      <c r="ITK405" s="31"/>
      <c r="ITL405" s="31"/>
      <c r="ITM405" s="31"/>
      <c r="ITN405" s="31"/>
      <c r="ITO405" s="31"/>
      <c r="ITP405" s="31"/>
      <c r="ITQ405" s="31"/>
      <c r="ITR405" s="31"/>
      <c r="ITS405" s="31"/>
      <c r="ITT405" s="31"/>
      <c r="ITU405" s="31"/>
      <c r="ITV405" s="31"/>
      <c r="ITW405" s="31"/>
      <c r="ITX405" s="31"/>
      <c r="ITY405" s="31"/>
      <c r="ITZ405" s="31"/>
      <c r="IUA405" s="31"/>
      <c r="IUB405" s="31"/>
      <c r="IUC405" s="31"/>
      <c r="IUD405" s="31"/>
      <c r="IUE405" s="31"/>
      <c r="IUF405" s="31"/>
      <c r="IUG405" s="31"/>
      <c r="IUH405" s="31"/>
      <c r="IUI405" s="31"/>
      <c r="IUJ405" s="31"/>
      <c r="IUK405" s="31"/>
      <c r="IUL405" s="31"/>
      <c r="IUM405" s="31"/>
      <c r="IUN405" s="31"/>
      <c r="IUO405" s="31"/>
      <c r="IUP405" s="31"/>
      <c r="IUQ405" s="31"/>
      <c r="IUR405" s="31"/>
      <c r="IUS405" s="31"/>
      <c r="IUT405" s="31"/>
      <c r="IUU405" s="31"/>
      <c r="IUV405" s="31"/>
      <c r="IUW405" s="31"/>
      <c r="IUX405" s="31"/>
      <c r="IUY405" s="31"/>
      <c r="IUZ405" s="31"/>
      <c r="IVA405" s="31"/>
      <c r="IVB405" s="31"/>
      <c r="IVC405" s="31"/>
      <c r="IVD405" s="31"/>
      <c r="IVE405" s="31"/>
      <c r="IVF405" s="31"/>
      <c r="IVG405" s="31"/>
      <c r="IVH405" s="31"/>
      <c r="IVI405" s="31"/>
      <c r="IVJ405" s="31"/>
      <c r="IVK405" s="31"/>
      <c r="IVL405" s="31"/>
      <c r="IVM405" s="31"/>
      <c r="IVN405" s="31"/>
      <c r="IVO405" s="31"/>
      <c r="IVP405" s="31"/>
      <c r="IVQ405" s="31"/>
      <c r="IVR405" s="31"/>
      <c r="IVS405" s="31"/>
      <c r="IVT405" s="31"/>
      <c r="IVU405" s="31"/>
      <c r="IVV405" s="31"/>
      <c r="IVW405" s="31"/>
      <c r="IVX405" s="31"/>
      <c r="IVY405" s="31"/>
      <c r="IVZ405" s="31"/>
      <c r="IWA405" s="31"/>
      <c r="IWB405" s="31"/>
      <c r="IWC405" s="31"/>
      <c r="IWD405" s="31"/>
      <c r="IWE405" s="31"/>
      <c r="IWF405" s="31"/>
      <c r="IWG405" s="31"/>
      <c r="IWH405" s="31"/>
      <c r="IWI405" s="31"/>
      <c r="IWJ405" s="31"/>
      <c r="IWK405" s="31"/>
      <c r="IWL405" s="31"/>
      <c r="IWM405" s="31"/>
      <c r="IWN405" s="31"/>
      <c r="IWO405" s="31"/>
      <c r="IWP405" s="31"/>
      <c r="IWQ405" s="31"/>
      <c r="IWR405" s="31"/>
      <c r="IWS405" s="31"/>
      <c r="IWT405" s="31"/>
      <c r="IWU405" s="31"/>
      <c r="IWV405" s="31"/>
      <c r="IWW405" s="31"/>
      <c r="IWX405" s="31"/>
      <c r="IWY405" s="31"/>
      <c r="IWZ405" s="31"/>
      <c r="IXA405" s="31"/>
      <c r="IXB405" s="31"/>
      <c r="IXC405" s="31"/>
      <c r="IXD405" s="31"/>
      <c r="IXE405" s="31"/>
      <c r="IXF405" s="31"/>
      <c r="IXG405" s="31"/>
      <c r="IXH405" s="31"/>
      <c r="IXI405" s="31"/>
      <c r="IXJ405" s="31"/>
      <c r="IXK405" s="31"/>
      <c r="IXL405" s="31"/>
      <c r="IXM405" s="31"/>
      <c r="IXN405" s="31"/>
      <c r="IXO405" s="31"/>
      <c r="IXP405" s="31"/>
      <c r="IXQ405" s="31"/>
      <c r="IXR405" s="31"/>
      <c r="IXS405" s="31"/>
      <c r="IXT405" s="31"/>
      <c r="IXU405" s="31"/>
      <c r="IXV405" s="31"/>
      <c r="IXW405" s="31"/>
      <c r="IXX405" s="31"/>
      <c r="IXY405" s="31"/>
      <c r="IXZ405" s="31"/>
      <c r="IYA405" s="31"/>
      <c r="IYB405" s="31"/>
      <c r="IYC405" s="31"/>
      <c r="IYD405" s="31"/>
      <c r="IYE405" s="31"/>
      <c r="IYF405" s="31"/>
      <c r="IYG405" s="31"/>
      <c r="IYH405" s="31"/>
      <c r="IYI405" s="31"/>
      <c r="IYJ405" s="31"/>
      <c r="IYK405" s="31"/>
      <c r="IYL405" s="31"/>
      <c r="IYM405" s="31"/>
      <c r="IYN405" s="31"/>
      <c r="IYO405" s="31"/>
      <c r="IYP405" s="31"/>
      <c r="IYQ405" s="31"/>
      <c r="IYR405" s="31"/>
      <c r="IYS405" s="31"/>
      <c r="IYT405" s="31"/>
      <c r="IYU405" s="31"/>
      <c r="IYV405" s="31"/>
      <c r="IYW405" s="31"/>
      <c r="IYX405" s="31"/>
      <c r="IYY405" s="31"/>
      <c r="IYZ405" s="31"/>
      <c r="IZA405" s="31"/>
      <c r="IZB405" s="31"/>
      <c r="IZC405" s="31"/>
      <c r="IZD405" s="31"/>
      <c r="IZE405" s="31"/>
      <c r="IZF405" s="31"/>
      <c r="IZG405" s="31"/>
      <c r="IZH405" s="31"/>
      <c r="IZI405" s="31"/>
      <c r="IZJ405" s="31"/>
      <c r="IZK405" s="31"/>
      <c r="IZL405" s="31"/>
      <c r="IZM405" s="31"/>
      <c r="IZN405" s="31"/>
      <c r="IZO405" s="31"/>
      <c r="IZP405" s="31"/>
      <c r="IZQ405" s="31"/>
      <c r="IZR405" s="31"/>
      <c r="IZS405" s="31"/>
      <c r="IZT405" s="31"/>
      <c r="IZU405" s="31"/>
      <c r="IZV405" s="31"/>
      <c r="IZW405" s="31"/>
      <c r="IZX405" s="31"/>
      <c r="IZY405" s="31"/>
      <c r="IZZ405" s="31"/>
      <c r="JAA405" s="31"/>
      <c r="JAB405" s="31"/>
      <c r="JAC405" s="31"/>
      <c r="JAD405" s="31"/>
      <c r="JAE405" s="31"/>
      <c r="JAF405" s="31"/>
      <c r="JAG405" s="31"/>
      <c r="JAH405" s="31"/>
      <c r="JAI405" s="31"/>
      <c r="JAJ405" s="31"/>
      <c r="JAK405" s="31"/>
      <c r="JAL405" s="31"/>
      <c r="JAM405" s="31"/>
      <c r="JAN405" s="31"/>
      <c r="JAO405" s="31"/>
      <c r="JAP405" s="31"/>
      <c r="JAQ405" s="31"/>
      <c r="JAR405" s="31"/>
      <c r="JAS405" s="31"/>
      <c r="JAT405" s="31"/>
      <c r="JAU405" s="31"/>
      <c r="JAV405" s="31"/>
      <c r="JAW405" s="31"/>
      <c r="JAX405" s="31"/>
      <c r="JAY405" s="31"/>
      <c r="JAZ405" s="31"/>
      <c r="JBA405" s="31"/>
      <c r="JBB405" s="31"/>
      <c r="JBC405" s="31"/>
      <c r="JBD405" s="31"/>
      <c r="JBE405" s="31"/>
      <c r="JBF405" s="31"/>
      <c r="JBG405" s="31"/>
      <c r="JBH405" s="31"/>
      <c r="JBI405" s="31"/>
      <c r="JBJ405" s="31"/>
      <c r="JBK405" s="31"/>
      <c r="JBL405" s="31"/>
      <c r="JBM405" s="31"/>
      <c r="JBN405" s="31"/>
      <c r="JBO405" s="31"/>
      <c r="JBP405" s="31"/>
      <c r="JBQ405" s="31"/>
      <c r="JBR405" s="31"/>
      <c r="JBS405" s="31"/>
      <c r="JBT405" s="31"/>
      <c r="JBU405" s="31"/>
      <c r="JBV405" s="31"/>
      <c r="JBW405" s="31"/>
      <c r="JBX405" s="31"/>
      <c r="JBY405" s="31"/>
      <c r="JBZ405" s="31"/>
      <c r="JCA405" s="31"/>
      <c r="JCB405" s="31"/>
      <c r="JCC405" s="31"/>
      <c r="JCD405" s="31"/>
      <c r="JCE405" s="31"/>
      <c r="JCF405" s="31"/>
      <c r="JCG405" s="31"/>
      <c r="JCH405" s="31"/>
      <c r="JCI405" s="31"/>
      <c r="JCJ405" s="31"/>
      <c r="JCK405" s="31"/>
      <c r="JCL405" s="31"/>
      <c r="JCM405" s="31"/>
      <c r="JCN405" s="31"/>
      <c r="JCO405" s="31"/>
      <c r="JCP405" s="31"/>
      <c r="JCQ405" s="31"/>
      <c r="JCR405" s="31"/>
      <c r="JCS405" s="31"/>
      <c r="JCT405" s="31"/>
      <c r="JCU405" s="31"/>
      <c r="JCV405" s="31"/>
      <c r="JCW405" s="31"/>
      <c r="JCX405" s="31"/>
      <c r="JCY405" s="31"/>
      <c r="JCZ405" s="31"/>
      <c r="JDA405" s="31"/>
      <c r="JDB405" s="31"/>
      <c r="JDC405" s="31"/>
      <c r="JDD405" s="31"/>
      <c r="JDE405" s="31"/>
      <c r="JDF405" s="31"/>
      <c r="JDG405" s="31"/>
      <c r="JDH405" s="31"/>
      <c r="JDI405" s="31"/>
      <c r="JDJ405" s="31"/>
      <c r="JDK405" s="31"/>
      <c r="JDL405" s="31"/>
      <c r="JDM405" s="31"/>
      <c r="JDN405" s="31"/>
      <c r="JDO405" s="31"/>
      <c r="JDP405" s="31"/>
      <c r="JDQ405" s="31"/>
      <c r="JDR405" s="31"/>
      <c r="JDS405" s="31"/>
      <c r="JDT405" s="31"/>
      <c r="JDU405" s="31"/>
      <c r="JDV405" s="31"/>
      <c r="JDW405" s="31"/>
      <c r="JDX405" s="31"/>
      <c r="JDY405" s="31"/>
      <c r="JDZ405" s="31"/>
      <c r="JEA405" s="31"/>
      <c r="JEB405" s="31"/>
      <c r="JEC405" s="31"/>
      <c r="JED405" s="31"/>
      <c r="JEE405" s="31"/>
      <c r="JEF405" s="31"/>
      <c r="JEG405" s="31"/>
      <c r="JEH405" s="31"/>
      <c r="JEI405" s="31"/>
      <c r="JEJ405" s="31"/>
      <c r="JEK405" s="31"/>
      <c r="JEL405" s="31"/>
      <c r="JEM405" s="31"/>
      <c r="JEN405" s="31"/>
      <c r="JEO405" s="31"/>
      <c r="JEP405" s="31"/>
      <c r="JEQ405" s="31"/>
      <c r="JER405" s="31"/>
      <c r="JES405" s="31"/>
      <c r="JET405" s="31"/>
      <c r="JEU405" s="31"/>
      <c r="JEV405" s="31"/>
      <c r="JEW405" s="31"/>
      <c r="JEX405" s="31"/>
      <c r="JEY405" s="31"/>
      <c r="JEZ405" s="31"/>
      <c r="JFA405" s="31"/>
      <c r="JFB405" s="31"/>
      <c r="JFC405" s="31"/>
      <c r="JFD405" s="31"/>
      <c r="JFE405" s="31"/>
      <c r="JFF405" s="31"/>
      <c r="JFG405" s="31"/>
      <c r="JFH405" s="31"/>
      <c r="JFI405" s="31"/>
      <c r="JFJ405" s="31"/>
      <c r="JFK405" s="31"/>
      <c r="JFL405" s="31"/>
      <c r="JFM405" s="31"/>
      <c r="JFN405" s="31"/>
      <c r="JFO405" s="31"/>
      <c r="JFP405" s="31"/>
      <c r="JFQ405" s="31"/>
      <c r="JFR405" s="31"/>
      <c r="JFS405" s="31"/>
      <c r="JFT405" s="31"/>
      <c r="JFU405" s="31"/>
      <c r="JFV405" s="31"/>
      <c r="JFW405" s="31"/>
      <c r="JFX405" s="31"/>
      <c r="JFY405" s="31"/>
      <c r="JFZ405" s="31"/>
      <c r="JGA405" s="31"/>
      <c r="JGB405" s="31"/>
      <c r="JGC405" s="31"/>
      <c r="JGD405" s="31"/>
      <c r="JGE405" s="31"/>
      <c r="JGF405" s="31"/>
      <c r="JGG405" s="31"/>
      <c r="JGH405" s="31"/>
      <c r="JGI405" s="31"/>
      <c r="JGJ405" s="31"/>
      <c r="JGK405" s="31"/>
      <c r="JGL405" s="31"/>
      <c r="JGM405" s="31"/>
      <c r="JGN405" s="31"/>
      <c r="JGO405" s="31"/>
      <c r="JGP405" s="31"/>
      <c r="JGQ405" s="31"/>
      <c r="JGR405" s="31"/>
      <c r="JGS405" s="31"/>
      <c r="JGT405" s="31"/>
      <c r="JGU405" s="31"/>
      <c r="JGV405" s="31"/>
      <c r="JGW405" s="31"/>
      <c r="JGX405" s="31"/>
      <c r="JGY405" s="31"/>
      <c r="JGZ405" s="31"/>
      <c r="JHA405" s="31"/>
      <c r="JHB405" s="31"/>
      <c r="JHC405" s="31"/>
      <c r="JHD405" s="31"/>
      <c r="JHE405" s="31"/>
      <c r="JHF405" s="31"/>
      <c r="JHG405" s="31"/>
      <c r="JHH405" s="31"/>
      <c r="JHI405" s="31"/>
      <c r="JHJ405" s="31"/>
      <c r="JHK405" s="31"/>
      <c r="JHL405" s="31"/>
      <c r="JHM405" s="31"/>
      <c r="JHN405" s="31"/>
      <c r="JHO405" s="31"/>
      <c r="JHP405" s="31"/>
      <c r="JHQ405" s="31"/>
      <c r="JHR405" s="31"/>
      <c r="JHS405" s="31"/>
      <c r="JHT405" s="31"/>
      <c r="JHU405" s="31"/>
      <c r="JHV405" s="31"/>
      <c r="JHW405" s="31"/>
      <c r="JHX405" s="31"/>
      <c r="JHY405" s="31"/>
      <c r="JHZ405" s="31"/>
      <c r="JIA405" s="31"/>
      <c r="JIB405" s="31"/>
      <c r="JIC405" s="31"/>
      <c r="JID405" s="31"/>
      <c r="JIE405" s="31"/>
      <c r="JIF405" s="31"/>
      <c r="JIG405" s="31"/>
      <c r="JIH405" s="31"/>
      <c r="JII405" s="31"/>
      <c r="JIJ405" s="31"/>
      <c r="JIK405" s="31"/>
      <c r="JIL405" s="31"/>
      <c r="JIM405" s="31"/>
      <c r="JIN405" s="31"/>
      <c r="JIO405" s="31"/>
      <c r="JIP405" s="31"/>
      <c r="JIQ405" s="31"/>
      <c r="JIR405" s="31"/>
      <c r="JIS405" s="31"/>
      <c r="JIT405" s="31"/>
      <c r="JIU405" s="31"/>
      <c r="JIV405" s="31"/>
      <c r="JIW405" s="31"/>
      <c r="JIX405" s="31"/>
      <c r="JIY405" s="31"/>
      <c r="JIZ405" s="31"/>
      <c r="JJA405" s="31"/>
      <c r="JJB405" s="31"/>
      <c r="JJC405" s="31"/>
      <c r="JJD405" s="31"/>
      <c r="JJE405" s="31"/>
      <c r="JJF405" s="31"/>
      <c r="JJG405" s="31"/>
      <c r="JJH405" s="31"/>
      <c r="JJI405" s="31"/>
      <c r="JJJ405" s="31"/>
      <c r="JJK405" s="31"/>
      <c r="JJL405" s="31"/>
      <c r="JJM405" s="31"/>
      <c r="JJN405" s="31"/>
      <c r="JJO405" s="31"/>
      <c r="JJP405" s="31"/>
      <c r="JJQ405" s="31"/>
      <c r="JJR405" s="31"/>
      <c r="JJS405" s="31"/>
      <c r="JJT405" s="31"/>
      <c r="JJU405" s="31"/>
      <c r="JJV405" s="31"/>
      <c r="JJW405" s="31"/>
      <c r="JJX405" s="31"/>
      <c r="JJY405" s="31"/>
      <c r="JJZ405" s="31"/>
      <c r="JKA405" s="31"/>
      <c r="JKB405" s="31"/>
      <c r="JKC405" s="31"/>
      <c r="JKD405" s="31"/>
      <c r="JKE405" s="31"/>
      <c r="JKF405" s="31"/>
      <c r="JKG405" s="31"/>
      <c r="JKH405" s="31"/>
      <c r="JKI405" s="31"/>
      <c r="JKJ405" s="31"/>
      <c r="JKK405" s="31"/>
      <c r="JKL405" s="31"/>
      <c r="JKM405" s="31"/>
      <c r="JKN405" s="31"/>
      <c r="JKO405" s="31"/>
      <c r="JKP405" s="31"/>
      <c r="JKQ405" s="31"/>
      <c r="JKR405" s="31"/>
      <c r="JKS405" s="31"/>
      <c r="JKT405" s="31"/>
      <c r="JKU405" s="31"/>
      <c r="JKV405" s="31"/>
      <c r="JKW405" s="31"/>
      <c r="JKX405" s="31"/>
      <c r="JKY405" s="31"/>
      <c r="JKZ405" s="31"/>
      <c r="JLA405" s="31"/>
      <c r="JLB405" s="31"/>
      <c r="JLC405" s="31"/>
      <c r="JLD405" s="31"/>
      <c r="JLE405" s="31"/>
      <c r="JLF405" s="31"/>
      <c r="JLG405" s="31"/>
      <c r="JLH405" s="31"/>
      <c r="JLI405" s="31"/>
      <c r="JLJ405" s="31"/>
      <c r="JLK405" s="31"/>
      <c r="JLL405" s="31"/>
      <c r="JLM405" s="31"/>
      <c r="JLN405" s="31"/>
      <c r="JLO405" s="31"/>
      <c r="JLP405" s="31"/>
      <c r="JLQ405" s="31"/>
      <c r="JLR405" s="31"/>
      <c r="JLS405" s="31"/>
      <c r="JLT405" s="31"/>
      <c r="JLU405" s="31"/>
      <c r="JLV405" s="31"/>
      <c r="JLW405" s="31"/>
      <c r="JLX405" s="31"/>
      <c r="JLY405" s="31"/>
      <c r="JLZ405" s="31"/>
      <c r="JMA405" s="31"/>
      <c r="JMB405" s="31"/>
      <c r="JMC405" s="31"/>
      <c r="JMD405" s="31"/>
      <c r="JME405" s="31"/>
      <c r="JMF405" s="31"/>
      <c r="JMG405" s="31"/>
      <c r="JMH405" s="31"/>
      <c r="JMI405" s="31"/>
      <c r="JMJ405" s="31"/>
      <c r="JMK405" s="31"/>
      <c r="JML405" s="31"/>
      <c r="JMM405" s="31"/>
      <c r="JMN405" s="31"/>
      <c r="JMO405" s="31"/>
      <c r="JMP405" s="31"/>
      <c r="JMQ405" s="31"/>
      <c r="JMR405" s="31"/>
      <c r="JMS405" s="31"/>
      <c r="JMT405" s="31"/>
      <c r="JMU405" s="31"/>
      <c r="JMV405" s="31"/>
      <c r="JMW405" s="31"/>
      <c r="JMX405" s="31"/>
      <c r="JMY405" s="31"/>
      <c r="JMZ405" s="31"/>
      <c r="JNA405" s="31"/>
      <c r="JNB405" s="31"/>
      <c r="JNC405" s="31"/>
      <c r="JND405" s="31"/>
      <c r="JNE405" s="31"/>
      <c r="JNF405" s="31"/>
      <c r="JNG405" s="31"/>
      <c r="JNH405" s="31"/>
      <c r="JNI405" s="31"/>
      <c r="JNJ405" s="31"/>
      <c r="JNK405" s="31"/>
      <c r="JNL405" s="31"/>
      <c r="JNM405" s="31"/>
      <c r="JNN405" s="31"/>
      <c r="JNO405" s="31"/>
      <c r="JNP405" s="31"/>
      <c r="JNQ405" s="31"/>
      <c r="JNR405" s="31"/>
      <c r="JNS405" s="31"/>
      <c r="JNT405" s="31"/>
      <c r="JNU405" s="31"/>
      <c r="JNV405" s="31"/>
      <c r="JNW405" s="31"/>
      <c r="JNX405" s="31"/>
      <c r="JNY405" s="31"/>
      <c r="JNZ405" s="31"/>
      <c r="JOA405" s="31"/>
      <c r="JOB405" s="31"/>
      <c r="JOC405" s="31"/>
      <c r="JOD405" s="31"/>
      <c r="JOE405" s="31"/>
      <c r="JOF405" s="31"/>
      <c r="JOG405" s="31"/>
      <c r="JOH405" s="31"/>
      <c r="JOI405" s="31"/>
      <c r="JOJ405" s="31"/>
      <c r="JOK405" s="31"/>
      <c r="JOL405" s="31"/>
      <c r="JOM405" s="31"/>
      <c r="JON405" s="31"/>
      <c r="JOO405" s="31"/>
      <c r="JOP405" s="31"/>
      <c r="JOQ405" s="31"/>
      <c r="JOR405" s="31"/>
      <c r="JOS405" s="31"/>
      <c r="JOT405" s="31"/>
      <c r="JOU405" s="31"/>
      <c r="JOV405" s="31"/>
      <c r="JOW405" s="31"/>
      <c r="JOX405" s="31"/>
      <c r="JOY405" s="31"/>
      <c r="JOZ405" s="31"/>
      <c r="JPA405" s="31"/>
      <c r="JPB405" s="31"/>
      <c r="JPC405" s="31"/>
      <c r="JPD405" s="31"/>
      <c r="JPE405" s="31"/>
      <c r="JPF405" s="31"/>
      <c r="JPG405" s="31"/>
      <c r="JPH405" s="31"/>
      <c r="JPI405" s="31"/>
      <c r="JPJ405" s="31"/>
      <c r="JPK405" s="31"/>
      <c r="JPL405" s="31"/>
      <c r="JPM405" s="31"/>
      <c r="JPN405" s="31"/>
      <c r="JPO405" s="31"/>
      <c r="JPP405" s="31"/>
      <c r="JPQ405" s="31"/>
      <c r="JPR405" s="31"/>
      <c r="JPS405" s="31"/>
      <c r="JPT405" s="31"/>
      <c r="JPU405" s="31"/>
      <c r="JPV405" s="31"/>
      <c r="JPW405" s="31"/>
      <c r="JPX405" s="31"/>
      <c r="JPY405" s="31"/>
      <c r="JPZ405" s="31"/>
      <c r="JQA405" s="31"/>
      <c r="JQB405" s="31"/>
      <c r="JQC405" s="31"/>
      <c r="JQD405" s="31"/>
      <c r="JQE405" s="31"/>
      <c r="JQF405" s="31"/>
      <c r="JQG405" s="31"/>
      <c r="JQH405" s="31"/>
      <c r="JQI405" s="31"/>
      <c r="JQJ405" s="31"/>
      <c r="JQK405" s="31"/>
      <c r="JQL405" s="31"/>
      <c r="JQM405" s="31"/>
      <c r="JQN405" s="31"/>
      <c r="JQO405" s="31"/>
      <c r="JQP405" s="31"/>
      <c r="JQQ405" s="31"/>
      <c r="JQR405" s="31"/>
      <c r="JQS405" s="31"/>
      <c r="JQT405" s="31"/>
      <c r="JQU405" s="31"/>
      <c r="JQV405" s="31"/>
      <c r="JQW405" s="31"/>
      <c r="JQX405" s="31"/>
      <c r="JQY405" s="31"/>
      <c r="JQZ405" s="31"/>
      <c r="JRA405" s="31"/>
      <c r="JRB405" s="31"/>
      <c r="JRC405" s="31"/>
      <c r="JRD405" s="31"/>
      <c r="JRE405" s="31"/>
      <c r="JRF405" s="31"/>
      <c r="JRG405" s="31"/>
      <c r="JRH405" s="31"/>
      <c r="JRI405" s="31"/>
      <c r="JRJ405" s="31"/>
      <c r="JRK405" s="31"/>
      <c r="JRL405" s="31"/>
      <c r="JRM405" s="31"/>
      <c r="JRN405" s="31"/>
      <c r="JRO405" s="31"/>
      <c r="JRP405" s="31"/>
      <c r="JRQ405" s="31"/>
      <c r="JRR405" s="31"/>
      <c r="JRS405" s="31"/>
      <c r="JRT405" s="31"/>
      <c r="JRU405" s="31"/>
      <c r="JRV405" s="31"/>
      <c r="JRW405" s="31"/>
      <c r="JRX405" s="31"/>
      <c r="JRY405" s="31"/>
      <c r="JRZ405" s="31"/>
      <c r="JSA405" s="31"/>
      <c r="JSB405" s="31"/>
      <c r="JSC405" s="31"/>
      <c r="JSD405" s="31"/>
      <c r="JSE405" s="31"/>
      <c r="JSF405" s="31"/>
      <c r="JSG405" s="31"/>
      <c r="JSH405" s="31"/>
      <c r="JSI405" s="31"/>
      <c r="JSJ405" s="31"/>
      <c r="JSK405" s="31"/>
      <c r="JSL405" s="31"/>
      <c r="JSM405" s="31"/>
      <c r="JSN405" s="31"/>
      <c r="JSO405" s="31"/>
      <c r="JSP405" s="31"/>
      <c r="JSQ405" s="31"/>
      <c r="JSR405" s="31"/>
      <c r="JSS405" s="31"/>
      <c r="JST405" s="31"/>
      <c r="JSU405" s="31"/>
      <c r="JSV405" s="31"/>
      <c r="JSW405" s="31"/>
      <c r="JSX405" s="31"/>
      <c r="JSY405" s="31"/>
      <c r="JSZ405" s="31"/>
      <c r="JTA405" s="31"/>
      <c r="JTB405" s="31"/>
      <c r="JTC405" s="31"/>
      <c r="JTD405" s="31"/>
      <c r="JTE405" s="31"/>
      <c r="JTF405" s="31"/>
      <c r="JTG405" s="31"/>
      <c r="JTH405" s="31"/>
      <c r="JTI405" s="31"/>
      <c r="JTJ405" s="31"/>
      <c r="JTK405" s="31"/>
      <c r="JTL405" s="31"/>
      <c r="JTM405" s="31"/>
      <c r="JTN405" s="31"/>
      <c r="JTO405" s="31"/>
      <c r="JTP405" s="31"/>
      <c r="JTQ405" s="31"/>
      <c r="JTR405" s="31"/>
      <c r="JTS405" s="31"/>
      <c r="JTT405" s="31"/>
      <c r="JTU405" s="31"/>
      <c r="JTV405" s="31"/>
      <c r="JTW405" s="31"/>
      <c r="JTX405" s="31"/>
      <c r="JTY405" s="31"/>
      <c r="JTZ405" s="31"/>
      <c r="JUA405" s="31"/>
      <c r="JUB405" s="31"/>
      <c r="JUC405" s="31"/>
      <c r="JUD405" s="31"/>
      <c r="JUE405" s="31"/>
      <c r="JUF405" s="31"/>
      <c r="JUG405" s="31"/>
      <c r="JUH405" s="31"/>
      <c r="JUI405" s="31"/>
      <c r="JUJ405" s="31"/>
      <c r="JUK405" s="31"/>
      <c r="JUL405" s="31"/>
      <c r="JUM405" s="31"/>
      <c r="JUN405" s="31"/>
      <c r="JUO405" s="31"/>
      <c r="JUP405" s="31"/>
      <c r="JUQ405" s="31"/>
      <c r="JUR405" s="31"/>
      <c r="JUS405" s="31"/>
      <c r="JUT405" s="31"/>
      <c r="JUU405" s="31"/>
      <c r="JUV405" s="31"/>
      <c r="JUW405" s="31"/>
      <c r="JUX405" s="31"/>
      <c r="JUY405" s="31"/>
      <c r="JUZ405" s="31"/>
      <c r="JVA405" s="31"/>
      <c r="JVB405" s="31"/>
      <c r="JVC405" s="31"/>
      <c r="JVD405" s="31"/>
      <c r="JVE405" s="31"/>
      <c r="JVF405" s="31"/>
      <c r="JVG405" s="31"/>
      <c r="JVH405" s="31"/>
      <c r="JVI405" s="31"/>
      <c r="JVJ405" s="31"/>
      <c r="JVK405" s="31"/>
      <c r="JVL405" s="31"/>
      <c r="JVM405" s="31"/>
      <c r="JVN405" s="31"/>
      <c r="JVO405" s="31"/>
      <c r="JVP405" s="31"/>
      <c r="JVQ405" s="31"/>
      <c r="JVR405" s="31"/>
      <c r="JVS405" s="31"/>
      <c r="JVT405" s="31"/>
      <c r="JVU405" s="31"/>
      <c r="JVV405" s="31"/>
      <c r="JVW405" s="31"/>
      <c r="JVX405" s="31"/>
      <c r="JVY405" s="31"/>
      <c r="JVZ405" s="31"/>
      <c r="JWA405" s="31"/>
      <c r="JWB405" s="31"/>
      <c r="JWC405" s="31"/>
      <c r="JWD405" s="31"/>
      <c r="JWE405" s="31"/>
      <c r="JWF405" s="31"/>
      <c r="JWG405" s="31"/>
      <c r="JWH405" s="31"/>
      <c r="JWI405" s="31"/>
      <c r="JWJ405" s="31"/>
      <c r="JWK405" s="31"/>
      <c r="JWL405" s="31"/>
      <c r="JWM405" s="31"/>
      <c r="JWN405" s="31"/>
      <c r="JWO405" s="31"/>
      <c r="JWP405" s="31"/>
      <c r="JWQ405" s="31"/>
      <c r="JWR405" s="31"/>
      <c r="JWS405" s="31"/>
      <c r="JWT405" s="31"/>
      <c r="JWU405" s="31"/>
      <c r="JWV405" s="31"/>
      <c r="JWW405" s="31"/>
      <c r="JWX405" s="31"/>
      <c r="JWY405" s="31"/>
      <c r="JWZ405" s="31"/>
      <c r="JXA405" s="31"/>
      <c r="JXB405" s="31"/>
      <c r="JXC405" s="31"/>
      <c r="JXD405" s="31"/>
      <c r="JXE405" s="31"/>
      <c r="JXF405" s="31"/>
      <c r="JXG405" s="31"/>
      <c r="JXH405" s="31"/>
      <c r="JXI405" s="31"/>
      <c r="JXJ405" s="31"/>
      <c r="JXK405" s="31"/>
      <c r="JXL405" s="31"/>
      <c r="JXM405" s="31"/>
      <c r="JXN405" s="31"/>
      <c r="JXO405" s="31"/>
      <c r="JXP405" s="31"/>
      <c r="JXQ405" s="31"/>
      <c r="JXR405" s="31"/>
      <c r="JXS405" s="31"/>
      <c r="JXT405" s="31"/>
      <c r="JXU405" s="31"/>
      <c r="JXV405" s="31"/>
      <c r="JXW405" s="31"/>
      <c r="JXX405" s="31"/>
      <c r="JXY405" s="31"/>
      <c r="JXZ405" s="31"/>
      <c r="JYA405" s="31"/>
      <c r="JYB405" s="31"/>
      <c r="JYC405" s="31"/>
      <c r="JYD405" s="31"/>
      <c r="JYE405" s="31"/>
      <c r="JYF405" s="31"/>
      <c r="JYG405" s="31"/>
      <c r="JYH405" s="31"/>
      <c r="JYI405" s="31"/>
      <c r="JYJ405" s="31"/>
      <c r="JYK405" s="31"/>
      <c r="JYL405" s="31"/>
      <c r="JYM405" s="31"/>
      <c r="JYN405" s="31"/>
      <c r="JYO405" s="31"/>
      <c r="JYP405" s="31"/>
      <c r="JYQ405" s="31"/>
      <c r="JYR405" s="31"/>
      <c r="JYS405" s="31"/>
      <c r="JYT405" s="31"/>
      <c r="JYU405" s="31"/>
      <c r="JYV405" s="31"/>
      <c r="JYW405" s="31"/>
      <c r="JYX405" s="31"/>
      <c r="JYY405" s="31"/>
      <c r="JYZ405" s="31"/>
      <c r="JZA405" s="31"/>
      <c r="JZB405" s="31"/>
      <c r="JZC405" s="31"/>
      <c r="JZD405" s="31"/>
      <c r="JZE405" s="31"/>
      <c r="JZF405" s="31"/>
      <c r="JZG405" s="31"/>
      <c r="JZH405" s="31"/>
      <c r="JZI405" s="31"/>
      <c r="JZJ405" s="31"/>
      <c r="JZK405" s="31"/>
      <c r="JZL405" s="31"/>
      <c r="JZM405" s="31"/>
      <c r="JZN405" s="31"/>
      <c r="JZO405" s="31"/>
      <c r="JZP405" s="31"/>
      <c r="JZQ405" s="31"/>
      <c r="JZR405" s="31"/>
      <c r="JZS405" s="31"/>
      <c r="JZT405" s="31"/>
      <c r="JZU405" s="31"/>
      <c r="JZV405" s="31"/>
      <c r="JZW405" s="31"/>
      <c r="JZX405" s="31"/>
      <c r="JZY405" s="31"/>
      <c r="JZZ405" s="31"/>
      <c r="KAA405" s="31"/>
      <c r="KAB405" s="31"/>
      <c r="KAC405" s="31"/>
      <c r="KAD405" s="31"/>
      <c r="KAE405" s="31"/>
      <c r="KAF405" s="31"/>
      <c r="KAG405" s="31"/>
      <c r="KAH405" s="31"/>
      <c r="KAI405" s="31"/>
      <c r="KAJ405" s="31"/>
      <c r="KAK405" s="31"/>
      <c r="KAL405" s="31"/>
      <c r="KAM405" s="31"/>
      <c r="KAN405" s="31"/>
      <c r="KAO405" s="31"/>
      <c r="KAP405" s="31"/>
      <c r="KAQ405" s="31"/>
      <c r="KAR405" s="31"/>
      <c r="KAS405" s="31"/>
      <c r="KAT405" s="31"/>
      <c r="KAU405" s="31"/>
      <c r="KAV405" s="31"/>
      <c r="KAW405" s="31"/>
      <c r="KAX405" s="31"/>
      <c r="KAY405" s="31"/>
      <c r="KAZ405" s="31"/>
      <c r="KBA405" s="31"/>
      <c r="KBB405" s="31"/>
      <c r="KBC405" s="31"/>
      <c r="KBD405" s="31"/>
      <c r="KBE405" s="31"/>
      <c r="KBF405" s="31"/>
      <c r="KBG405" s="31"/>
      <c r="KBH405" s="31"/>
      <c r="KBI405" s="31"/>
      <c r="KBJ405" s="31"/>
      <c r="KBK405" s="31"/>
      <c r="KBL405" s="31"/>
      <c r="KBM405" s="31"/>
      <c r="KBN405" s="31"/>
      <c r="KBO405" s="31"/>
      <c r="KBP405" s="31"/>
      <c r="KBQ405" s="31"/>
      <c r="KBR405" s="31"/>
      <c r="KBS405" s="31"/>
      <c r="KBT405" s="31"/>
      <c r="KBU405" s="31"/>
      <c r="KBV405" s="31"/>
      <c r="KBW405" s="31"/>
      <c r="KBX405" s="31"/>
      <c r="KBY405" s="31"/>
      <c r="KBZ405" s="31"/>
      <c r="KCA405" s="31"/>
      <c r="KCB405" s="31"/>
      <c r="KCC405" s="31"/>
      <c r="KCD405" s="31"/>
      <c r="KCE405" s="31"/>
      <c r="KCF405" s="31"/>
      <c r="KCG405" s="31"/>
      <c r="KCH405" s="31"/>
      <c r="KCI405" s="31"/>
      <c r="KCJ405" s="31"/>
      <c r="KCK405" s="31"/>
      <c r="KCL405" s="31"/>
      <c r="KCM405" s="31"/>
      <c r="KCN405" s="31"/>
      <c r="KCO405" s="31"/>
      <c r="KCP405" s="31"/>
      <c r="KCQ405" s="31"/>
      <c r="KCR405" s="31"/>
      <c r="KCS405" s="31"/>
      <c r="KCT405" s="31"/>
      <c r="KCU405" s="31"/>
      <c r="KCV405" s="31"/>
      <c r="KCW405" s="31"/>
      <c r="KCX405" s="31"/>
      <c r="KCY405" s="31"/>
      <c r="KCZ405" s="31"/>
      <c r="KDA405" s="31"/>
      <c r="KDB405" s="31"/>
      <c r="KDC405" s="31"/>
      <c r="KDD405" s="31"/>
      <c r="KDE405" s="31"/>
      <c r="KDF405" s="31"/>
      <c r="KDG405" s="31"/>
      <c r="KDH405" s="31"/>
      <c r="KDI405" s="31"/>
      <c r="KDJ405" s="31"/>
      <c r="KDK405" s="31"/>
      <c r="KDL405" s="31"/>
      <c r="KDM405" s="31"/>
      <c r="KDN405" s="31"/>
      <c r="KDO405" s="31"/>
      <c r="KDP405" s="31"/>
      <c r="KDQ405" s="31"/>
      <c r="KDR405" s="31"/>
      <c r="KDS405" s="31"/>
      <c r="KDT405" s="31"/>
      <c r="KDU405" s="31"/>
      <c r="KDV405" s="31"/>
      <c r="KDW405" s="31"/>
      <c r="KDX405" s="31"/>
      <c r="KDY405" s="31"/>
      <c r="KDZ405" s="31"/>
      <c r="KEA405" s="31"/>
      <c r="KEB405" s="31"/>
      <c r="KEC405" s="31"/>
      <c r="KED405" s="31"/>
      <c r="KEE405" s="31"/>
      <c r="KEF405" s="31"/>
      <c r="KEG405" s="31"/>
      <c r="KEH405" s="31"/>
      <c r="KEI405" s="31"/>
      <c r="KEJ405" s="31"/>
      <c r="KEK405" s="31"/>
      <c r="KEL405" s="31"/>
      <c r="KEM405" s="31"/>
      <c r="KEN405" s="31"/>
      <c r="KEO405" s="31"/>
      <c r="KEP405" s="31"/>
      <c r="KEQ405" s="31"/>
      <c r="KER405" s="31"/>
      <c r="KES405" s="31"/>
      <c r="KET405" s="31"/>
      <c r="KEU405" s="31"/>
      <c r="KEV405" s="31"/>
      <c r="KEW405" s="31"/>
      <c r="KEX405" s="31"/>
      <c r="KEY405" s="31"/>
      <c r="KEZ405" s="31"/>
      <c r="KFA405" s="31"/>
      <c r="KFB405" s="31"/>
      <c r="KFC405" s="31"/>
      <c r="KFD405" s="31"/>
      <c r="KFE405" s="31"/>
      <c r="KFF405" s="31"/>
      <c r="KFG405" s="31"/>
      <c r="KFH405" s="31"/>
      <c r="KFI405" s="31"/>
      <c r="KFJ405" s="31"/>
      <c r="KFK405" s="31"/>
      <c r="KFL405" s="31"/>
      <c r="KFM405" s="31"/>
      <c r="KFN405" s="31"/>
      <c r="KFO405" s="31"/>
      <c r="KFP405" s="31"/>
      <c r="KFQ405" s="31"/>
      <c r="KFR405" s="31"/>
      <c r="KFS405" s="31"/>
      <c r="KFT405" s="31"/>
      <c r="KFU405" s="31"/>
      <c r="KFV405" s="31"/>
      <c r="KFW405" s="31"/>
      <c r="KFX405" s="31"/>
      <c r="KFY405" s="31"/>
      <c r="KFZ405" s="31"/>
      <c r="KGA405" s="31"/>
      <c r="KGB405" s="31"/>
      <c r="KGC405" s="31"/>
      <c r="KGD405" s="31"/>
      <c r="KGE405" s="31"/>
      <c r="KGF405" s="31"/>
      <c r="KGG405" s="31"/>
      <c r="KGH405" s="31"/>
      <c r="KGI405" s="31"/>
      <c r="KGJ405" s="31"/>
      <c r="KGK405" s="31"/>
      <c r="KGL405" s="31"/>
      <c r="KGM405" s="31"/>
      <c r="KGN405" s="31"/>
      <c r="KGO405" s="31"/>
      <c r="KGP405" s="31"/>
      <c r="KGQ405" s="31"/>
      <c r="KGR405" s="31"/>
      <c r="KGS405" s="31"/>
      <c r="KGT405" s="31"/>
      <c r="KGU405" s="31"/>
      <c r="KGV405" s="31"/>
      <c r="KGW405" s="31"/>
      <c r="KGX405" s="31"/>
      <c r="KGY405" s="31"/>
      <c r="KGZ405" s="31"/>
      <c r="KHA405" s="31"/>
      <c r="KHB405" s="31"/>
      <c r="KHC405" s="31"/>
      <c r="KHD405" s="31"/>
      <c r="KHE405" s="31"/>
      <c r="KHF405" s="31"/>
      <c r="KHG405" s="31"/>
      <c r="KHH405" s="31"/>
      <c r="KHI405" s="31"/>
      <c r="KHJ405" s="31"/>
      <c r="KHK405" s="31"/>
      <c r="KHL405" s="31"/>
      <c r="KHM405" s="31"/>
      <c r="KHN405" s="31"/>
      <c r="KHO405" s="31"/>
      <c r="KHP405" s="31"/>
      <c r="KHQ405" s="31"/>
      <c r="KHR405" s="31"/>
      <c r="KHS405" s="31"/>
      <c r="KHT405" s="31"/>
      <c r="KHU405" s="31"/>
      <c r="KHV405" s="31"/>
      <c r="KHW405" s="31"/>
      <c r="KHX405" s="31"/>
      <c r="KHY405" s="31"/>
      <c r="KHZ405" s="31"/>
      <c r="KIA405" s="31"/>
      <c r="KIB405" s="31"/>
      <c r="KIC405" s="31"/>
      <c r="KID405" s="31"/>
      <c r="KIE405" s="31"/>
      <c r="KIF405" s="31"/>
      <c r="KIG405" s="31"/>
      <c r="KIH405" s="31"/>
      <c r="KII405" s="31"/>
      <c r="KIJ405" s="31"/>
      <c r="KIK405" s="31"/>
      <c r="KIL405" s="31"/>
      <c r="KIM405" s="31"/>
      <c r="KIN405" s="31"/>
      <c r="KIO405" s="31"/>
      <c r="KIP405" s="31"/>
      <c r="KIQ405" s="31"/>
      <c r="KIR405" s="31"/>
      <c r="KIS405" s="31"/>
      <c r="KIT405" s="31"/>
      <c r="KIU405" s="31"/>
      <c r="KIV405" s="31"/>
      <c r="KIW405" s="31"/>
      <c r="KIX405" s="31"/>
      <c r="KIY405" s="31"/>
      <c r="KIZ405" s="31"/>
      <c r="KJA405" s="31"/>
      <c r="KJB405" s="31"/>
      <c r="KJC405" s="31"/>
      <c r="KJD405" s="31"/>
      <c r="KJE405" s="31"/>
      <c r="KJF405" s="31"/>
      <c r="KJG405" s="31"/>
      <c r="KJH405" s="31"/>
      <c r="KJI405" s="31"/>
      <c r="KJJ405" s="31"/>
      <c r="KJK405" s="31"/>
      <c r="KJL405" s="31"/>
      <c r="KJM405" s="31"/>
      <c r="KJN405" s="31"/>
      <c r="KJO405" s="31"/>
      <c r="KJP405" s="31"/>
      <c r="KJQ405" s="31"/>
      <c r="KJR405" s="31"/>
      <c r="KJS405" s="31"/>
      <c r="KJT405" s="31"/>
      <c r="KJU405" s="31"/>
      <c r="KJV405" s="31"/>
      <c r="KJW405" s="31"/>
      <c r="KJX405" s="31"/>
      <c r="KJY405" s="31"/>
      <c r="KJZ405" s="31"/>
      <c r="KKA405" s="31"/>
      <c r="KKB405" s="31"/>
      <c r="KKC405" s="31"/>
      <c r="KKD405" s="31"/>
      <c r="KKE405" s="31"/>
      <c r="KKF405" s="31"/>
      <c r="KKG405" s="31"/>
      <c r="KKH405" s="31"/>
      <c r="KKI405" s="31"/>
      <c r="KKJ405" s="31"/>
      <c r="KKK405" s="31"/>
      <c r="KKL405" s="31"/>
      <c r="KKM405" s="31"/>
      <c r="KKN405" s="31"/>
      <c r="KKO405" s="31"/>
      <c r="KKP405" s="31"/>
      <c r="KKQ405" s="31"/>
      <c r="KKR405" s="31"/>
      <c r="KKS405" s="31"/>
      <c r="KKT405" s="31"/>
      <c r="KKU405" s="31"/>
      <c r="KKV405" s="31"/>
      <c r="KKW405" s="31"/>
      <c r="KKX405" s="31"/>
      <c r="KKY405" s="31"/>
      <c r="KKZ405" s="31"/>
      <c r="KLA405" s="31"/>
      <c r="KLB405" s="31"/>
      <c r="KLC405" s="31"/>
      <c r="KLD405" s="31"/>
      <c r="KLE405" s="31"/>
      <c r="KLF405" s="31"/>
      <c r="KLG405" s="31"/>
      <c r="KLH405" s="31"/>
      <c r="KLI405" s="31"/>
      <c r="KLJ405" s="31"/>
      <c r="KLK405" s="31"/>
      <c r="KLL405" s="31"/>
      <c r="KLM405" s="31"/>
      <c r="KLN405" s="31"/>
      <c r="KLO405" s="31"/>
      <c r="KLP405" s="31"/>
      <c r="KLQ405" s="31"/>
      <c r="KLR405" s="31"/>
      <c r="KLS405" s="31"/>
      <c r="KLT405" s="31"/>
      <c r="KLU405" s="31"/>
      <c r="KLV405" s="31"/>
      <c r="KLW405" s="31"/>
      <c r="KLX405" s="31"/>
      <c r="KLY405" s="31"/>
      <c r="KLZ405" s="31"/>
      <c r="KMA405" s="31"/>
      <c r="KMB405" s="31"/>
      <c r="KMC405" s="31"/>
      <c r="KMD405" s="31"/>
      <c r="KME405" s="31"/>
      <c r="KMF405" s="31"/>
      <c r="KMG405" s="31"/>
      <c r="KMH405" s="31"/>
      <c r="KMI405" s="31"/>
      <c r="KMJ405" s="31"/>
      <c r="KMK405" s="31"/>
      <c r="KML405" s="31"/>
      <c r="KMM405" s="31"/>
      <c r="KMN405" s="31"/>
      <c r="KMO405" s="31"/>
      <c r="KMP405" s="31"/>
      <c r="KMQ405" s="31"/>
      <c r="KMR405" s="31"/>
      <c r="KMS405" s="31"/>
      <c r="KMT405" s="31"/>
      <c r="KMU405" s="31"/>
      <c r="KMV405" s="31"/>
      <c r="KMW405" s="31"/>
      <c r="KMX405" s="31"/>
      <c r="KMY405" s="31"/>
      <c r="KMZ405" s="31"/>
      <c r="KNA405" s="31"/>
      <c r="KNB405" s="31"/>
      <c r="KNC405" s="31"/>
      <c r="KND405" s="31"/>
      <c r="KNE405" s="31"/>
      <c r="KNF405" s="31"/>
      <c r="KNG405" s="31"/>
      <c r="KNH405" s="31"/>
      <c r="KNI405" s="31"/>
      <c r="KNJ405" s="31"/>
      <c r="KNK405" s="31"/>
      <c r="KNL405" s="31"/>
      <c r="KNM405" s="31"/>
      <c r="KNN405" s="31"/>
      <c r="KNO405" s="31"/>
      <c r="KNP405" s="31"/>
      <c r="KNQ405" s="31"/>
      <c r="KNR405" s="31"/>
      <c r="KNS405" s="31"/>
      <c r="KNT405" s="31"/>
      <c r="KNU405" s="31"/>
      <c r="KNV405" s="31"/>
      <c r="KNW405" s="31"/>
      <c r="KNX405" s="31"/>
      <c r="KNY405" s="31"/>
      <c r="KNZ405" s="31"/>
      <c r="KOA405" s="31"/>
      <c r="KOB405" s="31"/>
      <c r="KOC405" s="31"/>
      <c r="KOD405" s="31"/>
      <c r="KOE405" s="31"/>
      <c r="KOF405" s="31"/>
      <c r="KOG405" s="31"/>
      <c r="KOH405" s="31"/>
      <c r="KOI405" s="31"/>
      <c r="KOJ405" s="31"/>
      <c r="KOK405" s="31"/>
      <c r="KOL405" s="31"/>
      <c r="KOM405" s="31"/>
      <c r="KON405" s="31"/>
      <c r="KOO405" s="31"/>
      <c r="KOP405" s="31"/>
      <c r="KOQ405" s="31"/>
      <c r="KOR405" s="31"/>
      <c r="KOS405" s="31"/>
      <c r="KOT405" s="31"/>
      <c r="KOU405" s="31"/>
      <c r="KOV405" s="31"/>
      <c r="KOW405" s="31"/>
      <c r="KOX405" s="31"/>
      <c r="KOY405" s="31"/>
      <c r="KOZ405" s="31"/>
      <c r="KPA405" s="31"/>
      <c r="KPB405" s="31"/>
      <c r="KPC405" s="31"/>
      <c r="KPD405" s="31"/>
      <c r="KPE405" s="31"/>
      <c r="KPF405" s="31"/>
      <c r="KPG405" s="31"/>
      <c r="KPH405" s="31"/>
      <c r="KPI405" s="31"/>
      <c r="KPJ405" s="31"/>
      <c r="KPK405" s="31"/>
      <c r="KPL405" s="31"/>
      <c r="KPM405" s="31"/>
      <c r="KPN405" s="31"/>
      <c r="KPO405" s="31"/>
      <c r="KPP405" s="31"/>
      <c r="KPQ405" s="31"/>
      <c r="KPR405" s="31"/>
      <c r="KPS405" s="31"/>
      <c r="KPT405" s="31"/>
      <c r="KPU405" s="31"/>
      <c r="KPV405" s="31"/>
      <c r="KPW405" s="31"/>
      <c r="KPX405" s="31"/>
      <c r="KPY405" s="31"/>
      <c r="KPZ405" s="31"/>
      <c r="KQA405" s="31"/>
      <c r="KQB405" s="31"/>
      <c r="KQC405" s="31"/>
      <c r="KQD405" s="31"/>
      <c r="KQE405" s="31"/>
      <c r="KQF405" s="31"/>
      <c r="KQG405" s="31"/>
      <c r="KQH405" s="31"/>
      <c r="KQI405" s="31"/>
      <c r="KQJ405" s="31"/>
      <c r="KQK405" s="31"/>
      <c r="KQL405" s="31"/>
      <c r="KQM405" s="31"/>
      <c r="KQN405" s="31"/>
      <c r="KQO405" s="31"/>
      <c r="KQP405" s="31"/>
      <c r="KQQ405" s="31"/>
      <c r="KQR405" s="31"/>
      <c r="KQS405" s="31"/>
      <c r="KQT405" s="31"/>
      <c r="KQU405" s="31"/>
      <c r="KQV405" s="31"/>
      <c r="KQW405" s="31"/>
      <c r="KQX405" s="31"/>
      <c r="KQY405" s="31"/>
      <c r="KQZ405" s="31"/>
      <c r="KRA405" s="31"/>
      <c r="KRB405" s="31"/>
      <c r="KRC405" s="31"/>
      <c r="KRD405" s="31"/>
      <c r="KRE405" s="31"/>
      <c r="KRF405" s="31"/>
      <c r="KRG405" s="31"/>
      <c r="KRH405" s="31"/>
      <c r="KRI405" s="31"/>
      <c r="KRJ405" s="31"/>
      <c r="KRK405" s="31"/>
      <c r="KRL405" s="31"/>
      <c r="KRM405" s="31"/>
      <c r="KRN405" s="31"/>
      <c r="KRO405" s="31"/>
      <c r="KRP405" s="31"/>
      <c r="KRQ405" s="31"/>
      <c r="KRR405" s="31"/>
      <c r="KRS405" s="31"/>
      <c r="KRT405" s="31"/>
      <c r="KRU405" s="31"/>
      <c r="KRV405" s="31"/>
      <c r="KRW405" s="31"/>
      <c r="KRX405" s="31"/>
      <c r="KRY405" s="31"/>
      <c r="KRZ405" s="31"/>
      <c r="KSA405" s="31"/>
      <c r="KSB405" s="31"/>
      <c r="KSC405" s="31"/>
      <c r="KSD405" s="31"/>
      <c r="KSE405" s="31"/>
      <c r="KSF405" s="31"/>
      <c r="KSG405" s="31"/>
      <c r="KSH405" s="31"/>
      <c r="KSI405" s="31"/>
      <c r="KSJ405" s="31"/>
      <c r="KSK405" s="31"/>
      <c r="KSL405" s="31"/>
      <c r="KSM405" s="31"/>
      <c r="KSN405" s="31"/>
      <c r="KSO405" s="31"/>
      <c r="KSP405" s="31"/>
      <c r="KSQ405" s="31"/>
      <c r="KSR405" s="31"/>
      <c r="KSS405" s="31"/>
      <c r="KST405" s="31"/>
      <c r="KSU405" s="31"/>
      <c r="KSV405" s="31"/>
      <c r="KSW405" s="31"/>
      <c r="KSX405" s="31"/>
      <c r="KSY405" s="31"/>
      <c r="KSZ405" s="31"/>
      <c r="KTA405" s="31"/>
      <c r="KTB405" s="31"/>
      <c r="KTC405" s="31"/>
      <c r="KTD405" s="31"/>
      <c r="KTE405" s="31"/>
      <c r="KTF405" s="31"/>
      <c r="KTG405" s="31"/>
      <c r="KTH405" s="31"/>
      <c r="KTI405" s="31"/>
      <c r="KTJ405" s="31"/>
      <c r="KTK405" s="31"/>
      <c r="KTL405" s="31"/>
      <c r="KTM405" s="31"/>
      <c r="KTN405" s="31"/>
      <c r="KTO405" s="31"/>
      <c r="KTP405" s="31"/>
      <c r="KTQ405" s="31"/>
      <c r="KTR405" s="31"/>
      <c r="KTS405" s="31"/>
      <c r="KTT405" s="31"/>
      <c r="KTU405" s="31"/>
      <c r="KTV405" s="31"/>
      <c r="KTW405" s="31"/>
      <c r="KTX405" s="31"/>
      <c r="KTY405" s="31"/>
      <c r="KTZ405" s="31"/>
      <c r="KUA405" s="31"/>
      <c r="KUB405" s="31"/>
      <c r="KUC405" s="31"/>
      <c r="KUD405" s="31"/>
      <c r="KUE405" s="31"/>
      <c r="KUF405" s="31"/>
      <c r="KUG405" s="31"/>
      <c r="KUH405" s="31"/>
      <c r="KUI405" s="31"/>
      <c r="KUJ405" s="31"/>
      <c r="KUK405" s="31"/>
      <c r="KUL405" s="31"/>
      <c r="KUM405" s="31"/>
      <c r="KUN405" s="31"/>
      <c r="KUO405" s="31"/>
      <c r="KUP405" s="31"/>
      <c r="KUQ405" s="31"/>
      <c r="KUR405" s="31"/>
      <c r="KUS405" s="31"/>
      <c r="KUT405" s="31"/>
      <c r="KUU405" s="31"/>
      <c r="KUV405" s="31"/>
      <c r="KUW405" s="31"/>
      <c r="KUX405" s="31"/>
      <c r="KUY405" s="31"/>
      <c r="KUZ405" s="31"/>
      <c r="KVA405" s="31"/>
      <c r="KVB405" s="31"/>
      <c r="KVC405" s="31"/>
      <c r="KVD405" s="31"/>
      <c r="KVE405" s="31"/>
      <c r="KVF405" s="31"/>
      <c r="KVG405" s="31"/>
      <c r="KVH405" s="31"/>
      <c r="KVI405" s="31"/>
      <c r="KVJ405" s="31"/>
      <c r="KVK405" s="31"/>
      <c r="KVL405" s="31"/>
      <c r="KVM405" s="31"/>
      <c r="KVN405" s="31"/>
      <c r="KVO405" s="31"/>
      <c r="KVP405" s="31"/>
      <c r="KVQ405" s="31"/>
      <c r="KVR405" s="31"/>
      <c r="KVS405" s="31"/>
      <c r="KVT405" s="31"/>
      <c r="KVU405" s="31"/>
      <c r="KVV405" s="31"/>
      <c r="KVW405" s="31"/>
      <c r="KVX405" s="31"/>
      <c r="KVY405" s="31"/>
      <c r="KVZ405" s="31"/>
      <c r="KWA405" s="31"/>
      <c r="KWB405" s="31"/>
      <c r="KWC405" s="31"/>
      <c r="KWD405" s="31"/>
      <c r="KWE405" s="31"/>
      <c r="KWF405" s="31"/>
      <c r="KWG405" s="31"/>
      <c r="KWH405" s="31"/>
      <c r="KWI405" s="31"/>
      <c r="KWJ405" s="31"/>
      <c r="KWK405" s="31"/>
      <c r="KWL405" s="31"/>
      <c r="KWM405" s="31"/>
      <c r="KWN405" s="31"/>
      <c r="KWO405" s="31"/>
      <c r="KWP405" s="31"/>
      <c r="KWQ405" s="31"/>
      <c r="KWR405" s="31"/>
      <c r="KWS405" s="31"/>
      <c r="KWT405" s="31"/>
      <c r="KWU405" s="31"/>
      <c r="KWV405" s="31"/>
      <c r="KWW405" s="31"/>
      <c r="KWX405" s="31"/>
      <c r="KWY405" s="31"/>
      <c r="KWZ405" s="31"/>
      <c r="KXA405" s="31"/>
      <c r="KXB405" s="31"/>
      <c r="KXC405" s="31"/>
      <c r="KXD405" s="31"/>
      <c r="KXE405" s="31"/>
      <c r="KXF405" s="31"/>
      <c r="KXG405" s="31"/>
      <c r="KXH405" s="31"/>
      <c r="KXI405" s="31"/>
      <c r="KXJ405" s="31"/>
      <c r="KXK405" s="31"/>
      <c r="KXL405" s="31"/>
      <c r="KXM405" s="31"/>
      <c r="KXN405" s="31"/>
      <c r="KXO405" s="31"/>
      <c r="KXP405" s="31"/>
      <c r="KXQ405" s="31"/>
      <c r="KXR405" s="31"/>
      <c r="KXS405" s="31"/>
      <c r="KXT405" s="31"/>
      <c r="KXU405" s="31"/>
      <c r="KXV405" s="31"/>
      <c r="KXW405" s="31"/>
      <c r="KXX405" s="31"/>
      <c r="KXY405" s="31"/>
      <c r="KXZ405" s="31"/>
      <c r="KYA405" s="31"/>
      <c r="KYB405" s="31"/>
      <c r="KYC405" s="31"/>
      <c r="KYD405" s="31"/>
      <c r="KYE405" s="31"/>
      <c r="KYF405" s="31"/>
      <c r="KYG405" s="31"/>
      <c r="KYH405" s="31"/>
      <c r="KYI405" s="31"/>
      <c r="KYJ405" s="31"/>
      <c r="KYK405" s="31"/>
      <c r="KYL405" s="31"/>
      <c r="KYM405" s="31"/>
      <c r="KYN405" s="31"/>
      <c r="KYO405" s="31"/>
      <c r="KYP405" s="31"/>
      <c r="KYQ405" s="31"/>
      <c r="KYR405" s="31"/>
      <c r="KYS405" s="31"/>
      <c r="KYT405" s="31"/>
      <c r="KYU405" s="31"/>
      <c r="KYV405" s="31"/>
      <c r="KYW405" s="31"/>
      <c r="KYX405" s="31"/>
      <c r="KYY405" s="31"/>
      <c r="KYZ405" s="31"/>
      <c r="KZA405" s="31"/>
      <c r="KZB405" s="31"/>
      <c r="KZC405" s="31"/>
      <c r="KZD405" s="31"/>
      <c r="KZE405" s="31"/>
      <c r="KZF405" s="31"/>
      <c r="KZG405" s="31"/>
      <c r="KZH405" s="31"/>
      <c r="KZI405" s="31"/>
      <c r="KZJ405" s="31"/>
      <c r="KZK405" s="31"/>
      <c r="KZL405" s="31"/>
      <c r="KZM405" s="31"/>
      <c r="KZN405" s="31"/>
      <c r="KZO405" s="31"/>
      <c r="KZP405" s="31"/>
      <c r="KZQ405" s="31"/>
      <c r="KZR405" s="31"/>
      <c r="KZS405" s="31"/>
      <c r="KZT405" s="31"/>
      <c r="KZU405" s="31"/>
      <c r="KZV405" s="31"/>
      <c r="KZW405" s="31"/>
      <c r="KZX405" s="31"/>
      <c r="KZY405" s="31"/>
      <c r="KZZ405" s="31"/>
      <c r="LAA405" s="31"/>
      <c r="LAB405" s="31"/>
      <c r="LAC405" s="31"/>
      <c r="LAD405" s="31"/>
      <c r="LAE405" s="31"/>
      <c r="LAF405" s="31"/>
      <c r="LAG405" s="31"/>
      <c r="LAH405" s="31"/>
      <c r="LAI405" s="31"/>
      <c r="LAJ405" s="31"/>
      <c r="LAK405" s="31"/>
      <c r="LAL405" s="31"/>
      <c r="LAM405" s="31"/>
      <c r="LAN405" s="31"/>
      <c r="LAO405" s="31"/>
      <c r="LAP405" s="31"/>
      <c r="LAQ405" s="31"/>
      <c r="LAR405" s="31"/>
      <c r="LAS405" s="31"/>
      <c r="LAT405" s="31"/>
      <c r="LAU405" s="31"/>
      <c r="LAV405" s="31"/>
      <c r="LAW405" s="31"/>
      <c r="LAX405" s="31"/>
      <c r="LAY405" s="31"/>
      <c r="LAZ405" s="31"/>
      <c r="LBA405" s="31"/>
      <c r="LBB405" s="31"/>
      <c r="LBC405" s="31"/>
      <c r="LBD405" s="31"/>
      <c r="LBE405" s="31"/>
      <c r="LBF405" s="31"/>
      <c r="LBG405" s="31"/>
      <c r="LBH405" s="31"/>
      <c r="LBI405" s="31"/>
      <c r="LBJ405" s="31"/>
      <c r="LBK405" s="31"/>
      <c r="LBL405" s="31"/>
      <c r="LBM405" s="31"/>
      <c r="LBN405" s="31"/>
      <c r="LBO405" s="31"/>
      <c r="LBP405" s="31"/>
      <c r="LBQ405" s="31"/>
      <c r="LBR405" s="31"/>
      <c r="LBS405" s="31"/>
      <c r="LBT405" s="31"/>
      <c r="LBU405" s="31"/>
      <c r="LBV405" s="31"/>
      <c r="LBW405" s="31"/>
      <c r="LBX405" s="31"/>
      <c r="LBY405" s="31"/>
      <c r="LBZ405" s="31"/>
      <c r="LCA405" s="31"/>
      <c r="LCB405" s="31"/>
      <c r="LCC405" s="31"/>
      <c r="LCD405" s="31"/>
      <c r="LCE405" s="31"/>
      <c r="LCF405" s="31"/>
      <c r="LCG405" s="31"/>
      <c r="LCH405" s="31"/>
      <c r="LCI405" s="31"/>
      <c r="LCJ405" s="31"/>
      <c r="LCK405" s="31"/>
      <c r="LCL405" s="31"/>
      <c r="LCM405" s="31"/>
      <c r="LCN405" s="31"/>
      <c r="LCO405" s="31"/>
      <c r="LCP405" s="31"/>
      <c r="LCQ405" s="31"/>
      <c r="LCR405" s="31"/>
      <c r="LCS405" s="31"/>
      <c r="LCT405" s="31"/>
      <c r="LCU405" s="31"/>
      <c r="LCV405" s="31"/>
      <c r="LCW405" s="31"/>
      <c r="LCX405" s="31"/>
      <c r="LCY405" s="31"/>
      <c r="LCZ405" s="31"/>
      <c r="LDA405" s="31"/>
      <c r="LDB405" s="31"/>
      <c r="LDC405" s="31"/>
      <c r="LDD405" s="31"/>
      <c r="LDE405" s="31"/>
      <c r="LDF405" s="31"/>
      <c r="LDG405" s="31"/>
      <c r="LDH405" s="31"/>
      <c r="LDI405" s="31"/>
      <c r="LDJ405" s="31"/>
      <c r="LDK405" s="31"/>
      <c r="LDL405" s="31"/>
      <c r="LDM405" s="31"/>
      <c r="LDN405" s="31"/>
      <c r="LDO405" s="31"/>
      <c r="LDP405" s="31"/>
      <c r="LDQ405" s="31"/>
      <c r="LDR405" s="31"/>
      <c r="LDS405" s="31"/>
      <c r="LDT405" s="31"/>
      <c r="LDU405" s="31"/>
      <c r="LDV405" s="31"/>
      <c r="LDW405" s="31"/>
      <c r="LDX405" s="31"/>
      <c r="LDY405" s="31"/>
      <c r="LDZ405" s="31"/>
      <c r="LEA405" s="31"/>
      <c r="LEB405" s="31"/>
      <c r="LEC405" s="31"/>
      <c r="LED405" s="31"/>
      <c r="LEE405" s="31"/>
      <c r="LEF405" s="31"/>
      <c r="LEG405" s="31"/>
      <c r="LEH405" s="31"/>
      <c r="LEI405" s="31"/>
      <c r="LEJ405" s="31"/>
      <c r="LEK405" s="31"/>
      <c r="LEL405" s="31"/>
      <c r="LEM405" s="31"/>
      <c r="LEN405" s="31"/>
      <c r="LEO405" s="31"/>
      <c r="LEP405" s="31"/>
      <c r="LEQ405" s="31"/>
      <c r="LER405" s="31"/>
      <c r="LES405" s="31"/>
      <c r="LET405" s="31"/>
      <c r="LEU405" s="31"/>
      <c r="LEV405" s="31"/>
      <c r="LEW405" s="31"/>
      <c r="LEX405" s="31"/>
      <c r="LEY405" s="31"/>
      <c r="LEZ405" s="31"/>
      <c r="LFA405" s="31"/>
      <c r="LFB405" s="31"/>
      <c r="LFC405" s="31"/>
      <c r="LFD405" s="31"/>
      <c r="LFE405" s="31"/>
      <c r="LFF405" s="31"/>
      <c r="LFG405" s="31"/>
      <c r="LFH405" s="31"/>
      <c r="LFI405" s="31"/>
      <c r="LFJ405" s="31"/>
      <c r="LFK405" s="31"/>
      <c r="LFL405" s="31"/>
      <c r="LFM405" s="31"/>
      <c r="LFN405" s="31"/>
      <c r="LFO405" s="31"/>
      <c r="LFP405" s="31"/>
      <c r="LFQ405" s="31"/>
      <c r="LFR405" s="31"/>
      <c r="LFS405" s="31"/>
      <c r="LFT405" s="31"/>
      <c r="LFU405" s="31"/>
      <c r="LFV405" s="31"/>
      <c r="LFW405" s="31"/>
      <c r="LFX405" s="31"/>
      <c r="LFY405" s="31"/>
      <c r="LFZ405" s="31"/>
      <c r="LGA405" s="31"/>
      <c r="LGB405" s="31"/>
      <c r="LGC405" s="31"/>
      <c r="LGD405" s="31"/>
      <c r="LGE405" s="31"/>
      <c r="LGF405" s="31"/>
      <c r="LGG405" s="31"/>
      <c r="LGH405" s="31"/>
      <c r="LGI405" s="31"/>
      <c r="LGJ405" s="31"/>
      <c r="LGK405" s="31"/>
      <c r="LGL405" s="31"/>
      <c r="LGM405" s="31"/>
      <c r="LGN405" s="31"/>
      <c r="LGO405" s="31"/>
      <c r="LGP405" s="31"/>
      <c r="LGQ405" s="31"/>
      <c r="LGR405" s="31"/>
      <c r="LGS405" s="31"/>
      <c r="LGT405" s="31"/>
      <c r="LGU405" s="31"/>
      <c r="LGV405" s="31"/>
      <c r="LGW405" s="31"/>
      <c r="LGX405" s="31"/>
      <c r="LGY405" s="31"/>
      <c r="LGZ405" s="31"/>
      <c r="LHA405" s="31"/>
      <c r="LHB405" s="31"/>
      <c r="LHC405" s="31"/>
      <c r="LHD405" s="31"/>
      <c r="LHE405" s="31"/>
      <c r="LHF405" s="31"/>
      <c r="LHG405" s="31"/>
      <c r="LHH405" s="31"/>
      <c r="LHI405" s="31"/>
      <c r="LHJ405" s="31"/>
      <c r="LHK405" s="31"/>
      <c r="LHL405" s="31"/>
      <c r="LHM405" s="31"/>
      <c r="LHN405" s="31"/>
      <c r="LHO405" s="31"/>
      <c r="LHP405" s="31"/>
      <c r="LHQ405" s="31"/>
      <c r="LHR405" s="31"/>
      <c r="LHS405" s="31"/>
      <c r="LHT405" s="31"/>
      <c r="LHU405" s="31"/>
      <c r="LHV405" s="31"/>
      <c r="LHW405" s="31"/>
      <c r="LHX405" s="31"/>
      <c r="LHY405" s="31"/>
      <c r="LHZ405" s="31"/>
      <c r="LIA405" s="31"/>
      <c r="LIB405" s="31"/>
      <c r="LIC405" s="31"/>
      <c r="LID405" s="31"/>
      <c r="LIE405" s="31"/>
      <c r="LIF405" s="31"/>
      <c r="LIG405" s="31"/>
      <c r="LIH405" s="31"/>
      <c r="LII405" s="31"/>
      <c r="LIJ405" s="31"/>
      <c r="LIK405" s="31"/>
      <c r="LIL405" s="31"/>
      <c r="LIM405" s="31"/>
      <c r="LIN405" s="31"/>
      <c r="LIO405" s="31"/>
      <c r="LIP405" s="31"/>
      <c r="LIQ405" s="31"/>
      <c r="LIR405" s="31"/>
      <c r="LIS405" s="31"/>
      <c r="LIT405" s="31"/>
      <c r="LIU405" s="31"/>
      <c r="LIV405" s="31"/>
      <c r="LIW405" s="31"/>
      <c r="LIX405" s="31"/>
      <c r="LIY405" s="31"/>
      <c r="LIZ405" s="31"/>
      <c r="LJA405" s="31"/>
      <c r="LJB405" s="31"/>
      <c r="LJC405" s="31"/>
      <c r="LJD405" s="31"/>
      <c r="LJE405" s="31"/>
      <c r="LJF405" s="31"/>
      <c r="LJG405" s="31"/>
      <c r="LJH405" s="31"/>
      <c r="LJI405" s="31"/>
      <c r="LJJ405" s="31"/>
      <c r="LJK405" s="31"/>
      <c r="LJL405" s="31"/>
      <c r="LJM405" s="31"/>
      <c r="LJN405" s="31"/>
      <c r="LJO405" s="31"/>
      <c r="LJP405" s="31"/>
      <c r="LJQ405" s="31"/>
      <c r="LJR405" s="31"/>
      <c r="LJS405" s="31"/>
      <c r="LJT405" s="31"/>
      <c r="LJU405" s="31"/>
      <c r="LJV405" s="31"/>
      <c r="LJW405" s="31"/>
      <c r="LJX405" s="31"/>
      <c r="LJY405" s="31"/>
      <c r="LJZ405" s="31"/>
      <c r="LKA405" s="31"/>
      <c r="LKB405" s="31"/>
      <c r="LKC405" s="31"/>
      <c r="LKD405" s="31"/>
      <c r="LKE405" s="31"/>
      <c r="LKF405" s="31"/>
      <c r="LKG405" s="31"/>
      <c r="LKH405" s="31"/>
      <c r="LKI405" s="31"/>
      <c r="LKJ405" s="31"/>
      <c r="LKK405" s="31"/>
      <c r="LKL405" s="31"/>
      <c r="LKM405" s="31"/>
      <c r="LKN405" s="31"/>
      <c r="LKO405" s="31"/>
      <c r="LKP405" s="31"/>
      <c r="LKQ405" s="31"/>
      <c r="LKR405" s="31"/>
      <c r="LKS405" s="31"/>
      <c r="LKT405" s="31"/>
      <c r="LKU405" s="31"/>
      <c r="LKV405" s="31"/>
      <c r="LKW405" s="31"/>
      <c r="LKX405" s="31"/>
      <c r="LKY405" s="31"/>
      <c r="LKZ405" s="31"/>
      <c r="LLA405" s="31"/>
      <c r="LLB405" s="31"/>
      <c r="LLC405" s="31"/>
      <c r="LLD405" s="31"/>
      <c r="LLE405" s="31"/>
      <c r="LLF405" s="31"/>
      <c r="LLG405" s="31"/>
      <c r="LLH405" s="31"/>
      <c r="LLI405" s="31"/>
      <c r="LLJ405" s="31"/>
      <c r="LLK405" s="31"/>
      <c r="LLL405" s="31"/>
      <c r="LLM405" s="31"/>
      <c r="LLN405" s="31"/>
      <c r="LLO405" s="31"/>
      <c r="LLP405" s="31"/>
      <c r="LLQ405" s="31"/>
      <c r="LLR405" s="31"/>
      <c r="LLS405" s="31"/>
      <c r="LLT405" s="31"/>
      <c r="LLU405" s="31"/>
      <c r="LLV405" s="31"/>
      <c r="LLW405" s="31"/>
      <c r="LLX405" s="31"/>
      <c r="LLY405" s="31"/>
      <c r="LLZ405" s="31"/>
      <c r="LMA405" s="31"/>
      <c r="LMB405" s="31"/>
      <c r="LMC405" s="31"/>
      <c r="LMD405" s="31"/>
      <c r="LME405" s="31"/>
      <c r="LMF405" s="31"/>
      <c r="LMG405" s="31"/>
      <c r="LMH405" s="31"/>
      <c r="LMI405" s="31"/>
      <c r="LMJ405" s="31"/>
      <c r="LMK405" s="31"/>
      <c r="LML405" s="31"/>
      <c r="LMM405" s="31"/>
      <c r="LMN405" s="31"/>
      <c r="LMO405" s="31"/>
      <c r="LMP405" s="31"/>
      <c r="LMQ405" s="31"/>
      <c r="LMR405" s="31"/>
      <c r="LMS405" s="31"/>
      <c r="LMT405" s="31"/>
      <c r="LMU405" s="31"/>
      <c r="LMV405" s="31"/>
      <c r="LMW405" s="31"/>
      <c r="LMX405" s="31"/>
      <c r="LMY405" s="31"/>
      <c r="LMZ405" s="31"/>
      <c r="LNA405" s="31"/>
      <c r="LNB405" s="31"/>
      <c r="LNC405" s="31"/>
      <c r="LND405" s="31"/>
      <c r="LNE405" s="31"/>
      <c r="LNF405" s="31"/>
      <c r="LNG405" s="31"/>
      <c r="LNH405" s="31"/>
      <c r="LNI405" s="31"/>
      <c r="LNJ405" s="31"/>
      <c r="LNK405" s="31"/>
      <c r="LNL405" s="31"/>
      <c r="LNM405" s="31"/>
      <c r="LNN405" s="31"/>
      <c r="LNO405" s="31"/>
      <c r="LNP405" s="31"/>
      <c r="LNQ405" s="31"/>
      <c r="LNR405" s="31"/>
      <c r="LNS405" s="31"/>
      <c r="LNT405" s="31"/>
      <c r="LNU405" s="31"/>
      <c r="LNV405" s="31"/>
      <c r="LNW405" s="31"/>
      <c r="LNX405" s="31"/>
      <c r="LNY405" s="31"/>
      <c r="LNZ405" s="31"/>
      <c r="LOA405" s="31"/>
      <c r="LOB405" s="31"/>
      <c r="LOC405" s="31"/>
      <c r="LOD405" s="31"/>
      <c r="LOE405" s="31"/>
      <c r="LOF405" s="31"/>
      <c r="LOG405" s="31"/>
      <c r="LOH405" s="31"/>
      <c r="LOI405" s="31"/>
      <c r="LOJ405" s="31"/>
      <c r="LOK405" s="31"/>
      <c r="LOL405" s="31"/>
      <c r="LOM405" s="31"/>
      <c r="LON405" s="31"/>
      <c r="LOO405" s="31"/>
      <c r="LOP405" s="31"/>
      <c r="LOQ405" s="31"/>
      <c r="LOR405" s="31"/>
      <c r="LOS405" s="31"/>
      <c r="LOT405" s="31"/>
      <c r="LOU405" s="31"/>
      <c r="LOV405" s="31"/>
      <c r="LOW405" s="31"/>
      <c r="LOX405" s="31"/>
      <c r="LOY405" s="31"/>
      <c r="LOZ405" s="31"/>
      <c r="LPA405" s="31"/>
      <c r="LPB405" s="31"/>
      <c r="LPC405" s="31"/>
      <c r="LPD405" s="31"/>
      <c r="LPE405" s="31"/>
      <c r="LPF405" s="31"/>
      <c r="LPG405" s="31"/>
      <c r="LPH405" s="31"/>
      <c r="LPI405" s="31"/>
      <c r="LPJ405" s="31"/>
      <c r="LPK405" s="31"/>
      <c r="LPL405" s="31"/>
      <c r="LPM405" s="31"/>
      <c r="LPN405" s="31"/>
      <c r="LPO405" s="31"/>
      <c r="LPP405" s="31"/>
      <c r="LPQ405" s="31"/>
      <c r="LPR405" s="31"/>
      <c r="LPS405" s="31"/>
      <c r="LPT405" s="31"/>
      <c r="LPU405" s="31"/>
      <c r="LPV405" s="31"/>
      <c r="LPW405" s="31"/>
      <c r="LPX405" s="31"/>
      <c r="LPY405" s="31"/>
      <c r="LPZ405" s="31"/>
      <c r="LQA405" s="31"/>
      <c r="LQB405" s="31"/>
      <c r="LQC405" s="31"/>
      <c r="LQD405" s="31"/>
      <c r="LQE405" s="31"/>
      <c r="LQF405" s="31"/>
      <c r="LQG405" s="31"/>
      <c r="LQH405" s="31"/>
      <c r="LQI405" s="31"/>
      <c r="LQJ405" s="31"/>
      <c r="LQK405" s="31"/>
      <c r="LQL405" s="31"/>
      <c r="LQM405" s="31"/>
      <c r="LQN405" s="31"/>
      <c r="LQO405" s="31"/>
      <c r="LQP405" s="31"/>
      <c r="LQQ405" s="31"/>
      <c r="LQR405" s="31"/>
      <c r="LQS405" s="31"/>
      <c r="LQT405" s="31"/>
      <c r="LQU405" s="31"/>
      <c r="LQV405" s="31"/>
      <c r="LQW405" s="31"/>
      <c r="LQX405" s="31"/>
      <c r="LQY405" s="31"/>
      <c r="LQZ405" s="31"/>
      <c r="LRA405" s="31"/>
      <c r="LRB405" s="31"/>
      <c r="LRC405" s="31"/>
      <c r="LRD405" s="31"/>
      <c r="LRE405" s="31"/>
      <c r="LRF405" s="31"/>
      <c r="LRG405" s="31"/>
      <c r="LRH405" s="31"/>
      <c r="LRI405" s="31"/>
      <c r="LRJ405" s="31"/>
      <c r="LRK405" s="31"/>
      <c r="LRL405" s="31"/>
      <c r="LRM405" s="31"/>
      <c r="LRN405" s="31"/>
      <c r="LRO405" s="31"/>
      <c r="LRP405" s="31"/>
      <c r="LRQ405" s="31"/>
      <c r="LRR405" s="31"/>
      <c r="LRS405" s="31"/>
      <c r="LRT405" s="31"/>
      <c r="LRU405" s="31"/>
      <c r="LRV405" s="31"/>
      <c r="LRW405" s="31"/>
      <c r="LRX405" s="31"/>
      <c r="LRY405" s="31"/>
      <c r="LRZ405" s="31"/>
      <c r="LSA405" s="31"/>
      <c r="LSB405" s="31"/>
      <c r="LSC405" s="31"/>
      <c r="LSD405" s="31"/>
      <c r="LSE405" s="31"/>
      <c r="LSF405" s="31"/>
      <c r="LSG405" s="31"/>
      <c r="LSH405" s="31"/>
      <c r="LSI405" s="31"/>
      <c r="LSJ405" s="31"/>
      <c r="LSK405" s="31"/>
      <c r="LSL405" s="31"/>
      <c r="LSM405" s="31"/>
      <c r="LSN405" s="31"/>
      <c r="LSO405" s="31"/>
      <c r="LSP405" s="31"/>
      <c r="LSQ405" s="31"/>
      <c r="LSR405" s="31"/>
      <c r="LSS405" s="31"/>
      <c r="LST405" s="31"/>
      <c r="LSU405" s="31"/>
      <c r="LSV405" s="31"/>
      <c r="LSW405" s="31"/>
      <c r="LSX405" s="31"/>
      <c r="LSY405" s="31"/>
      <c r="LSZ405" s="31"/>
      <c r="LTA405" s="31"/>
      <c r="LTB405" s="31"/>
      <c r="LTC405" s="31"/>
      <c r="LTD405" s="31"/>
      <c r="LTE405" s="31"/>
      <c r="LTF405" s="31"/>
      <c r="LTG405" s="31"/>
      <c r="LTH405" s="31"/>
      <c r="LTI405" s="31"/>
      <c r="LTJ405" s="31"/>
      <c r="LTK405" s="31"/>
      <c r="LTL405" s="31"/>
      <c r="LTM405" s="31"/>
      <c r="LTN405" s="31"/>
      <c r="LTO405" s="31"/>
      <c r="LTP405" s="31"/>
      <c r="LTQ405" s="31"/>
      <c r="LTR405" s="31"/>
      <c r="LTS405" s="31"/>
      <c r="LTT405" s="31"/>
      <c r="LTU405" s="31"/>
      <c r="LTV405" s="31"/>
      <c r="LTW405" s="31"/>
      <c r="LTX405" s="31"/>
      <c r="LTY405" s="31"/>
      <c r="LTZ405" s="31"/>
      <c r="LUA405" s="31"/>
      <c r="LUB405" s="31"/>
      <c r="LUC405" s="31"/>
      <c r="LUD405" s="31"/>
      <c r="LUE405" s="31"/>
      <c r="LUF405" s="31"/>
      <c r="LUG405" s="31"/>
      <c r="LUH405" s="31"/>
      <c r="LUI405" s="31"/>
      <c r="LUJ405" s="31"/>
      <c r="LUK405" s="31"/>
      <c r="LUL405" s="31"/>
      <c r="LUM405" s="31"/>
      <c r="LUN405" s="31"/>
      <c r="LUO405" s="31"/>
      <c r="LUP405" s="31"/>
      <c r="LUQ405" s="31"/>
      <c r="LUR405" s="31"/>
      <c r="LUS405" s="31"/>
      <c r="LUT405" s="31"/>
      <c r="LUU405" s="31"/>
      <c r="LUV405" s="31"/>
      <c r="LUW405" s="31"/>
      <c r="LUX405" s="31"/>
      <c r="LUY405" s="31"/>
      <c r="LUZ405" s="31"/>
      <c r="LVA405" s="31"/>
      <c r="LVB405" s="31"/>
      <c r="LVC405" s="31"/>
      <c r="LVD405" s="31"/>
      <c r="LVE405" s="31"/>
      <c r="LVF405" s="31"/>
      <c r="LVG405" s="31"/>
      <c r="LVH405" s="31"/>
      <c r="LVI405" s="31"/>
      <c r="LVJ405" s="31"/>
      <c r="LVK405" s="31"/>
      <c r="LVL405" s="31"/>
      <c r="LVM405" s="31"/>
      <c r="LVN405" s="31"/>
      <c r="LVO405" s="31"/>
      <c r="LVP405" s="31"/>
      <c r="LVQ405" s="31"/>
      <c r="LVR405" s="31"/>
      <c r="LVS405" s="31"/>
      <c r="LVT405" s="31"/>
      <c r="LVU405" s="31"/>
      <c r="LVV405" s="31"/>
      <c r="LVW405" s="31"/>
      <c r="LVX405" s="31"/>
      <c r="LVY405" s="31"/>
      <c r="LVZ405" s="31"/>
      <c r="LWA405" s="31"/>
      <c r="LWB405" s="31"/>
      <c r="LWC405" s="31"/>
      <c r="LWD405" s="31"/>
      <c r="LWE405" s="31"/>
      <c r="LWF405" s="31"/>
      <c r="LWG405" s="31"/>
      <c r="LWH405" s="31"/>
      <c r="LWI405" s="31"/>
      <c r="LWJ405" s="31"/>
      <c r="LWK405" s="31"/>
      <c r="LWL405" s="31"/>
      <c r="LWM405" s="31"/>
      <c r="LWN405" s="31"/>
      <c r="LWO405" s="31"/>
      <c r="LWP405" s="31"/>
      <c r="LWQ405" s="31"/>
      <c r="LWR405" s="31"/>
      <c r="LWS405" s="31"/>
      <c r="LWT405" s="31"/>
      <c r="LWU405" s="31"/>
      <c r="LWV405" s="31"/>
      <c r="LWW405" s="31"/>
      <c r="LWX405" s="31"/>
      <c r="LWY405" s="31"/>
      <c r="LWZ405" s="31"/>
      <c r="LXA405" s="31"/>
      <c r="LXB405" s="31"/>
      <c r="LXC405" s="31"/>
      <c r="LXD405" s="31"/>
      <c r="LXE405" s="31"/>
      <c r="LXF405" s="31"/>
      <c r="LXG405" s="31"/>
      <c r="LXH405" s="31"/>
      <c r="LXI405" s="31"/>
      <c r="LXJ405" s="31"/>
      <c r="LXK405" s="31"/>
      <c r="LXL405" s="31"/>
      <c r="LXM405" s="31"/>
      <c r="LXN405" s="31"/>
      <c r="LXO405" s="31"/>
      <c r="LXP405" s="31"/>
      <c r="LXQ405" s="31"/>
      <c r="LXR405" s="31"/>
      <c r="LXS405" s="31"/>
      <c r="LXT405" s="31"/>
      <c r="LXU405" s="31"/>
      <c r="LXV405" s="31"/>
      <c r="LXW405" s="31"/>
      <c r="LXX405" s="31"/>
      <c r="LXY405" s="31"/>
      <c r="LXZ405" s="31"/>
      <c r="LYA405" s="31"/>
      <c r="LYB405" s="31"/>
      <c r="LYC405" s="31"/>
      <c r="LYD405" s="31"/>
      <c r="LYE405" s="31"/>
      <c r="LYF405" s="31"/>
      <c r="LYG405" s="31"/>
      <c r="LYH405" s="31"/>
      <c r="LYI405" s="31"/>
      <c r="LYJ405" s="31"/>
      <c r="LYK405" s="31"/>
      <c r="LYL405" s="31"/>
      <c r="LYM405" s="31"/>
      <c r="LYN405" s="31"/>
      <c r="LYO405" s="31"/>
      <c r="LYP405" s="31"/>
      <c r="LYQ405" s="31"/>
      <c r="LYR405" s="31"/>
      <c r="LYS405" s="31"/>
      <c r="LYT405" s="31"/>
      <c r="LYU405" s="31"/>
      <c r="LYV405" s="31"/>
      <c r="LYW405" s="31"/>
      <c r="LYX405" s="31"/>
      <c r="LYY405" s="31"/>
      <c r="LYZ405" s="31"/>
      <c r="LZA405" s="31"/>
      <c r="LZB405" s="31"/>
      <c r="LZC405" s="31"/>
      <c r="LZD405" s="31"/>
      <c r="LZE405" s="31"/>
      <c r="LZF405" s="31"/>
      <c r="LZG405" s="31"/>
      <c r="LZH405" s="31"/>
      <c r="LZI405" s="31"/>
      <c r="LZJ405" s="31"/>
      <c r="LZK405" s="31"/>
      <c r="LZL405" s="31"/>
      <c r="LZM405" s="31"/>
      <c r="LZN405" s="31"/>
      <c r="LZO405" s="31"/>
      <c r="LZP405" s="31"/>
      <c r="LZQ405" s="31"/>
      <c r="LZR405" s="31"/>
      <c r="LZS405" s="31"/>
      <c r="LZT405" s="31"/>
      <c r="LZU405" s="31"/>
      <c r="LZV405" s="31"/>
      <c r="LZW405" s="31"/>
      <c r="LZX405" s="31"/>
      <c r="LZY405" s="31"/>
      <c r="LZZ405" s="31"/>
      <c r="MAA405" s="31"/>
      <c r="MAB405" s="31"/>
      <c r="MAC405" s="31"/>
      <c r="MAD405" s="31"/>
      <c r="MAE405" s="31"/>
      <c r="MAF405" s="31"/>
      <c r="MAG405" s="31"/>
      <c r="MAH405" s="31"/>
      <c r="MAI405" s="31"/>
      <c r="MAJ405" s="31"/>
      <c r="MAK405" s="31"/>
      <c r="MAL405" s="31"/>
      <c r="MAM405" s="31"/>
      <c r="MAN405" s="31"/>
      <c r="MAO405" s="31"/>
      <c r="MAP405" s="31"/>
      <c r="MAQ405" s="31"/>
      <c r="MAR405" s="31"/>
      <c r="MAS405" s="31"/>
      <c r="MAT405" s="31"/>
      <c r="MAU405" s="31"/>
      <c r="MAV405" s="31"/>
      <c r="MAW405" s="31"/>
      <c r="MAX405" s="31"/>
      <c r="MAY405" s="31"/>
      <c r="MAZ405" s="31"/>
      <c r="MBA405" s="31"/>
      <c r="MBB405" s="31"/>
      <c r="MBC405" s="31"/>
      <c r="MBD405" s="31"/>
      <c r="MBE405" s="31"/>
      <c r="MBF405" s="31"/>
      <c r="MBG405" s="31"/>
      <c r="MBH405" s="31"/>
      <c r="MBI405" s="31"/>
      <c r="MBJ405" s="31"/>
      <c r="MBK405" s="31"/>
      <c r="MBL405" s="31"/>
      <c r="MBM405" s="31"/>
      <c r="MBN405" s="31"/>
      <c r="MBO405" s="31"/>
      <c r="MBP405" s="31"/>
      <c r="MBQ405" s="31"/>
      <c r="MBR405" s="31"/>
      <c r="MBS405" s="31"/>
      <c r="MBT405" s="31"/>
      <c r="MBU405" s="31"/>
      <c r="MBV405" s="31"/>
      <c r="MBW405" s="31"/>
      <c r="MBX405" s="31"/>
      <c r="MBY405" s="31"/>
      <c r="MBZ405" s="31"/>
      <c r="MCA405" s="31"/>
      <c r="MCB405" s="31"/>
      <c r="MCC405" s="31"/>
      <c r="MCD405" s="31"/>
      <c r="MCE405" s="31"/>
      <c r="MCF405" s="31"/>
      <c r="MCG405" s="31"/>
      <c r="MCH405" s="31"/>
      <c r="MCI405" s="31"/>
      <c r="MCJ405" s="31"/>
      <c r="MCK405" s="31"/>
      <c r="MCL405" s="31"/>
      <c r="MCM405" s="31"/>
      <c r="MCN405" s="31"/>
      <c r="MCO405" s="31"/>
      <c r="MCP405" s="31"/>
      <c r="MCQ405" s="31"/>
      <c r="MCR405" s="31"/>
      <c r="MCS405" s="31"/>
      <c r="MCT405" s="31"/>
      <c r="MCU405" s="31"/>
      <c r="MCV405" s="31"/>
      <c r="MCW405" s="31"/>
      <c r="MCX405" s="31"/>
      <c r="MCY405" s="31"/>
      <c r="MCZ405" s="31"/>
      <c r="MDA405" s="31"/>
      <c r="MDB405" s="31"/>
      <c r="MDC405" s="31"/>
      <c r="MDD405" s="31"/>
      <c r="MDE405" s="31"/>
      <c r="MDF405" s="31"/>
      <c r="MDG405" s="31"/>
      <c r="MDH405" s="31"/>
      <c r="MDI405" s="31"/>
      <c r="MDJ405" s="31"/>
      <c r="MDK405" s="31"/>
      <c r="MDL405" s="31"/>
      <c r="MDM405" s="31"/>
      <c r="MDN405" s="31"/>
      <c r="MDO405" s="31"/>
      <c r="MDP405" s="31"/>
      <c r="MDQ405" s="31"/>
      <c r="MDR405" s="31"/>
      <c r="MDS405" s="31"/>
      <c r="MDT405" s="31"/>
      <c r="MDU405" s="31"/>
      <c r="MDV405" s="31"/>
      <c r="MDW405" s="31"/>
      <c r="MDX405" s="31"/>
      <c r="MDY405" s="31"/>
      <c r="MDZ405" s="31"/>
      <c r="MEA405" s="31"/>
      <c r="MEB405" s="31"/>
      <c r="MEC405" s="31"/>
      <c r="MED405" s="31"/>
      <c r="MEE405" s="31"/>
      <c r="MEF405" s="31"/>
      <c r="MEG405" s="31"/>
      <c r="MEH405" s="31"/>
      <c r="MEI405" s="31"/>
      <c r="MEJ405" s="31"/>
      <c r="MEK405" s="31"/>
      <c r="MEL405" s="31"/>
      <c r="MEM405" s="31"/>
      <c r="MEN405" s="31"/>
      <c r="MEO405" s="31"/>
      <c r="MEP405" s="31"/>
      <c r="MEQ405" s="31"/>
      <c r="MER405" s="31"/>
      <c r="MES405" s="31"/>
      <c r="MET405" s="31"/>
      <c r="MEU405" s="31"/>
      <c r="MEV405" s="31"/>
      <c r="MEW405" s="31"/>
      <c r="MEX405" s="31"/>
      <c r="MEY405" s="31"/>
      <c r="MEZ405" s="31"/>
      <c r="MFA405" s="31"/>
      <c r="MFB405" s="31"/>
      <c r="MFC405" s="31"/>
      <c r="MFD405" s="31"/>
      <c r="MFE405" s="31"/>
      <c r="MFF405" s="31"/>
      <c r="MFG405" s="31"/>
      <c r="MFH405" s="31"/>
      <c r="MFI405" s="31"/>
      <c r="MFJ405" s="31"/>
      <c r="MFK405" s="31"/>
      <c r="MFL405" s="31"/>
      <c r="MFM405" s="31"/>
      <c r="MFN405" s="31"/>
      <c r="MFO405" s="31"/>
      <c r="MFP405" s="31"/>
      <c r="MFQ405" s="31"/>
      <c r="MFR405" s="31"/>
      <c r="MFS405" s="31"/>
      <c r="MFT405" s="31"/>
      <c r="MFU405" s="31"/>
      <c r="MFV405" s="31"/>
      <c r="MFW405" s="31"/>
      <c r="MFX405" s="31"/>
      <c r="MFY405" s="31"/>
      <c r="MFZ405" s="31"/>
      <c r="MGA405" s="31"/>
      <c r="MGB405" s="31"/>
      <c r="MGC405" s="31"/>
      <c r="MGD405" s="31"/>
      <c r="MGE405" s="31"/>
      <c r="MGF405" s="31"/>
      <c r="MGG405" s="31"/>
      <c r="MGH405" s="31"/>
      <c r="MGI405" s="31"/>
      <c r="MGJ405" s="31"/>
      <c r="MGK405" s="31"/>
      <c r="MGL405" s="31"/>
      <c r="MGM405" s="31"/>
      <c r="MGN405" s="31"/>
      <c r="MGO405" s="31"/>
      <c r="MGP405" s="31"/>
      <c r="MGQ405" s="31"/>
      <c r="MGR405" s="31"/>
      <c r="MGS405" s="31"/>
      <c r="MGT405" s="31"/>
      <c r="MGU405" s="31"/>
      <c r="MGV405" s="31"/>
      <c r="MGW405" s="31"/>
      <c r="MGX405" s="31"/>
      <c r="MGY405" s="31"/>
      <c r="MGZ405" s="31"/>
      <c r="MHA405" s="31"/>
      <c r="MHB405" s="31"/>
      <c r="MHC405" s="31"/>
      <c r="MHD405" s="31"/>
      <c r="MHE405" s="31"/>
      <c r="MHF405" s="31"/>
      <c r="MHG405" s="31"/>
      <c r="MHH405" s="31"/>
      <c r="MHI405" s="31"/>
      <c r="MHJ405" s="31"/>
      <c r="MHK405" s="31"/>
      <c r="MHL405" s="31"/>
      <c r="MHM405" s="31"/>
      <c r="MHN405" s="31"/>
      <c r="MHO405" s="31"/>
      <c r="MHP405" s="31"/>
      <c r="MHQ405" s="31"/>
      <c r="MHR405" s="31"/>
      <c r="MHS405" s="31"/>
      <c r="MHT405" s="31"/>
      <c r="MHU405" s="31"/>
      <c r="MHV405" s="31"/>
      <c r="MHW405" s="31"/>
      <c r="MHX405" s="31"/>
      <c r="MHY405" s="31"/>
      <c r="MHZ405" s="31"/>
      <c r="MIA405" s="31"/>
      <c r="MIB405" s="31"/>
      <c r="MIC405" s="31"/>
      <c r="MID405" s="31"/>
      <c r="MIE405" s="31"/>
      <c r="MIF405" s="31"/>
      <c r="MIG405" s="31"/>
      <c r="MIH405" s="31"/>
      <c r="MII405" s="31"/>
      <c r="MIJ405" s="31"/>
      <c r="MIK405" s="31"/>
      <c r="MIL405" s="31"/>
      <c r="MIM405" s="31"/>
      <c r="MIN405" s="31"/>
      <c r="MIO405" s="31"/>
      <c r="MIP405" s="31"/>
      <c r="MIQ405" s="31"/>
      <c r="MIR405" s="31"/>
      <c r="MIS405" s="31"/>
      <c r="MIT405" s="31"/>
      <c r="MIU405" s="31"/>
      <c r="MIV405" s="31"/>
      <c r="MIW405" s="31"/>
      <c r="MIX405" s="31"/>
      <c r="MIY405" s="31"/>
      <c r="MIZ405" s="31"/>
      <c r="MJA405" s="31"/>
      <c r="MJB405" s="31"/>
      <c r="MJC405" s="31"/>
      <c r="MJD405" s="31"/>
      <c r="MJE405" s="31"/>
      <c r="MJF405" s="31"/>
      <c r="MJG405" s="31"/>
      <c r="MJH405" s="31"/>
      <c r="MJI405" s="31"/>
      <c r="MJJ405" s="31"/>
      <c r="MJK405" s="31"/>
      <c r="MJL405" s="31"/>
      <c r="MJM405" s="31"/>
      <c r="MJN405" s="31"/>
      <c r="MJO405" s="31"/>
      <c r="MJP405" s="31"/>
      <c r="MJQ405" s="31"/>
      <c r="MJR405" s="31"/>
      <c r="MJS405" s="31"/>
      <c r="MJT405" s="31"/>
      <c r="MJU405" s="31"/>
      <c r="MJV405" s="31"/>
      <c r="MJW405" s="31"/>
      <c r="MJX405" s="31"/>
      <c r="MJY405" s="31"/>
      <c r="MJZ405" s="31"/>
      <c r="MKA405" s="31"/>
      <c r="MKB405" s="31"/>
      <c r="MKC405" s="31"/>
      <c r="MKD405" s="31"/>
      <c r="MKE405" s="31"/>
      <c r="MKF405" s="31"/>
      <c r="MKG405" s="31"/>
      <c r="MKH405" s="31"/>
      <c r="MKI405" s="31"/>
      <c r="MKJ405" s="31"/>
      <c r="MKK405" s="31"/>
      <c r="MKL405" s="31"/>
      <c r="MKM405" s="31"/>
      <c r="MKN405" s="31"/>
      <c r="MKO405" s="31"/>
      <c r="MKP405" s="31"/>
      <c r="MKQ405" s="31"/>
      <c r="MKR405" s="31"/>
      <c r="MKS405" s="31"/>
      <c r="MKT405" s="31"/>
      <c r="MKU405" s="31"/>
      <c r="MKV405" s="31"/>
      <c r="MKW405" s="31"/>
      <c r="MKX405" s="31"/>
      <c r="MKY405" s="31"/>
      <c r="MKZ405" s="31"/>
      <c r="MLA405" s="31"/>
      <c r="MLB405" s="31"/>
      <c r="MLC405" s="31"/>
      <c r="MLD405" s="31"/>
      <c r="MLE405" s="31"/>
      <c r="MLF405" s="31"/>
      <c r="MLG405" s="31"/>
      <c r="MLH405" s="31"/>
      <c r="MLI405" s="31"/>
      <c r="MLJ405" s="31"/>
      <c r="MLK405" s="31"/>
      <c r="MLL405" s="31"/>
      <c r="MLM405" s="31"/>
      <c r="MLN405" s="31"/>
      <c r="MLO405" s="31"/>
      <c r="MLP405" s="31"/>
      <c r="MLQ405" s="31"/>
      <c r="MLR405" s="31"/>
      <c r="MLS405" s="31"/>
      <c r="MLT405" s="31"/>
      <c r="MLU405" s="31"/>
      <c r="MLV405" s="31"/>
      <c r="MLW405" s="31"/>
      <c r="MLX405" s="31"/>
      <c r="MLY405" s="31"/>
      <c r="MLZ405" s="31"/>
      <c r="MMA405" s="31"/>
      <c r="MMB405" s="31"/>
      <c r="MMC405" s="31"/>
      <c r="MMD405" s="31"/>
      <c r="MME405" s="31"/>
      <c r="MMF405" s="31"/>
      <c r="MMG405" s="31"/>
      <c r="MMH405" s="31"/>
      <c r="MMI405" s="31"/>
      <c r="MMJ405" s="31"/>
      <c r="MMK405" s="31"/>
      <c r="MML405" s="31"/>
      <c r="MMM405" s="31"/>
      <c r="MMN405" s="31"/>
      <c r="MMO405" s="31"/>
      <c r="MMP405" s="31"/>
      <c r="MMQ405" s="31"/>
      <c r="MMR405" s="31"/>
      <c r="MMS405" s="31"/>
      <c r="MMT405" s="31"/>
      <c r="MMU405" s="31"/>
      <c r="MMV405" s="31"/>
      <c r="MMW405" s="31"/>
      <c r="MMX405" s="31"/>
      <c r="MMY405" s="31"/>
      <c r="MMZ405" s="31"/>
      <c r="MNA405" s="31"/>
      <c r="MNB405" s="31"/>
      <c r="MNC405" s="31"/>
      <c r="MND405" s="31"/>
      <c r="MNE405" s="31"/>
      <c r="MNF405" s="31"/>
      <c r="MNG405" s="31"/>
      <c r="MNH405" s="31"/>
      <c r="MNI405" s="31"/>
      <c r="MNJ405" s="31"/>
      <c r="MNK405" s="31"/>
      <c r="MNL405" s="31"/>
      <c r="MNM405" s="31"/>
      <c r="MNN405" s="31"/>
      <c r="MNO405" s="31"/>
      <c r="MNP405" s="31"/>
      <c r="MNQ405" s="31"/>
      <c r="MNR405" s="31"/>
      <c r="MNS405" s="31"/>
      <c r="MNT405" s="31"/>
      <c r="MNU405" s="31"/>
      <c r="MNV405" s="31"/>
      <c r="MNW405" s="31"/>
      <c r="MNX405" s="31"/>
      <c r="MNY405" s="31"/>
      <c r="MNZ405" s="31"/>
      <c r="MOA405" s="31"/>
      <c r="MOB405" s="31"/>
      <c r="MOC405" s="31"/>
      <c r="MOD405" s="31"/>
      <c r="MOE405" s="31"/>
      <c r="MOF405" s="31"/>
      <c r="MOG405" s="31"/>
      <c r="MOH405" s="31"/>
      <c r="MOI405" s="31"/>
      <c r="MOJ405" s="31"/>
      <c r="MOK405" s="31"/>
      <c r="MOL405" s="31"/>
      <c r="MOM405" s="31"/>
      <c r="MON405" s="31"/>
      <c r="MOO405" s="31"/>
      <c r="MOP405" s="31"/>
      <c r="MOQ405" s="31"/>
      <c r="MOR405" s="31"/>
      <c r="MOS405" s="31"/>
      <c r="MOT405" s="31"/>
      <c r="MOU405" s="31"/>
      <c r="MOV405" s="31"/>
      <c r="MOW405" s="31"/>
      <c r="MOX405" s="31"/>
      <c r="MOY405" s="31"/>
      <c r="MOZ405" s="31"/>
      <c r="MPA405" s="31"/>
      <c r="MPB405" s="31"/>
      <c r="MPC405" s="31"/>
      <c r="MPD405" s="31"/>
      <c r="MPE405" s="31"/>
      <c r="MPF405" s="31"/>
      <c r="MPG405" s="31"/>
      <c r="MPH405" s="31"/>
      <c r="MPI405" s="31"/>
      <c r="MPJ405" s="31"/>
      <c r="MPK405" s="31"/>
      <c r="MPL405" s="31"/>
      <c r="MPM405" s="31"/>
      <c r="MPN405" s="31"/>
      <c r="MPO405" s="31"/>
      <c r="MPP405" s="31"/>
      <c r="MPQ405" s="31"/>
      <c r="MPR405" s="31"/>
      <c r="MPS405" s="31"/>
      <c r="MPT405" s="31"/>
      <c r="MPU405" s="31"/>
      <c r="MPV405" s="31"/>
      <c r="MPW405" s="31"/>
      <c r="MPX405" s="31"/>
      <c r="MPY405" s="31"/>
      <c r="MPZ405" s="31"/>
      <c r="MQA405" s="31"/>
      <c r="MQB405" s="31"/>
      <c r="MQC405" s="31"/>
      <c r="MQD405" s="31"/>
      <c r="MQE405" s="31"/>
      <c r="MQF405" s="31"/>
      <c r="MQG405" s="31"/>
      <c r="MQH405" s="31"/>
      <c r="MQI405" s="31"/>
      <c r="MQJ405" s="31"/>
      <c r="MQK405" s="31"/>
      <c r="MQL405" s="31"/>
      <c r="MQM405" s="31"/>
      <c r="MQN405" s="31"/>
      <c r="MQO405" s="31"/>
      <c r="MQP405" s="31"/>
      <c r="MQQ405" s="31"/>
      <c r="MQR405" s="31"/>
      <c r="MQS405" s="31"/>
      <c r="MQT405" s="31"/>
      <c r="MQU405" s="31"/>
      <c r="MQV405" s="31"/>
      <c r="MQW405" s="31"/>
      <c r="MQX405" s="31"/>
      <c r="MQY405" s="31"/>
      <c r="MQZ405" s="31"/>
      <c r="MRA405" s="31"/>
      <c r="MRB405" s="31"/>
      <c r="MRC405" s="31"/>
      <c r="MRD405" s="31"/>
      <c r="MRE405" s="31"/>
      <c r="MRF405" s="31"/>
      <c r="MRG405" s="31"/>
      <c r="MRH405" s="31"/>
      <c r="MRI405" s="31"/>
      <c r="MRJ405" s="31"/>
      <c r="MRK405" s="31"/>
      <c r="MRL405" s="31"/>
      <c r="MRM405" s="31"/>
      <c r="MRN405" s="31"/>
      <c r="MRO405" s="31"/>
      <c r="MRP405" s="31"/>
      <c r="MRQ405" s="31"/>
      <c r="MRR405" s="31"/>
      <c r="MRS405" s="31"/>
      <c r="MRT405" s="31"/>
      <c r="MRU405" s="31"/>
      <c r="MRV405" s="31"/>
      <c r="MRW405" s="31"/>
      <c r="MRX405" s="31"/>
      <c r="MRY405" s="31"/>
      <c r="MRZ405" s="31"/>
      <c r="MSA405" s="31"/>
      <c r="MSB405" s="31"/>
      <c r="MSC405" s="31"/>
      <c r="MSD405" s="31"/>
      <c r="MSE405" s="31"/>
      <c r="MSF405" s="31"/>
      <c r="MSG405" s="31"/>
      <c r="MSH405" s="31"/>
      <c r="MSI405" s="31"/>
      <c r="MSJ405" s="31"/>
      <c r="MSK405" s="31"/>
      <c r="MSL405" s="31"/>
      <c r="MSM405" s="31"/>
      <c r="MSN405" s="31"/>
      <c r="MSO405" s="31"/>
      <c r="MSP405" s="31"/>
      <c r="MSQ405" s="31"/>
      <c r="MSR405" s="31"/>
      <c r="MSS405" s="31"/>
      <c r="MST405" s="31"/>
      <c r="MSU405" s="31"/>
      <c r="MSV405" s="31"/>
      <c r="MSW405" s="31"/>
      <c r="MSX405" s="31"/>
      <c r="MSY405" s="31"/>
      <c r="MSZ405" s="31"/>
      <c r="MTA405" s="31"/>
      <c r="MTB405" s="31"/>
      <c r="MTC405" s="31"/>
      <c r="MTD405" s="31"/>
      <c r="MTE405" s="31"/>
      <c r="MTF405" s="31"/>
      <c r="MTG405" s="31"/>
      <c r="MTH405" s="31"/>
      <c r="MTI405" s="31"/>
      <c r="MTJ405" s="31"/>
      <c r="MTK405" s="31"/>
      <c r="MTL405" s="31"/>
      <c r="MTM405" s="31"/>
      <c r="MTN405" s="31"/>
      <c r="MTO405" s="31"/>
      <c r="MTP405" s="31"/>
      <c r="MTQ405" s="31"/>
      <c r="MTR405" s="31"/>
      <c r="MTS405" s="31"/>
      <c r="MTT405" s="31"/>
      <c r="MTU405" s="31"/>
      <c r="MTV405" s="31"/>
      <c r="MTW405" s="31"/>
      <c r="MTX405" s="31"/>
      <c r="MTY405" s="31"/>
      <c r="MTZ405" s="31"/>
      <c r="MUA405" s="31"/>
      <c r="MUB405" s="31"/>
      <c r="MUC405" s="31"/>
      <c r="MUD405" s="31"/>
      <c r="MUE405" s="31"/>
      <c r="MUF405" s="31"/>
      <c r="MUG405" s="31"/>
      <c r="MUH405" s="31"/>
      <c r="MUI405" s="31"/>
      <c r="MUJ405" s="31"/>
      <c r="MUK405" s="31"/>
      <c r="MUL405" s="31"/>
      <c r="MUM405" s="31"/>
      <c r="MUN405" s="31"/>
      <c r="MUO405" s="31"/>
      <c r="MUP405" s="31"/>
      <c r="MUQ405" s="31"/>
      <c r="MUR405" s="31"/>
      <c r="MUS405" s="31"/>
      <c r="MUT405" s="31"/>
      <c r="MUU405" s="31"/>
      <c r="MUV405" s="31"/>
      <c r="MUW405" s="31"/>
      <c r="MUX405" s="31"/>
      <c r="MUY405" s="31"/>
      <c r="MUZ405" s="31"/>
      <c r="MVA405" s="31"/>
      <c r="MVB405" s="31"/>
      <c r="MVC405" s="31"/>
      <c r="MVD405" s="31"/>
      <c r="MVE405" s="31"/>
      <c r="MVF405" s="31"/>
      <c r="MVG405" s="31"/>
      <c r="MVH405" s="31"/>
      <c r="MVI405" s="31"/>
      <c r="MVJ405" s="31"/>
      <c r="MVK405" s="31"/>
      <c r="MVL405" s="31"/>
      <c r="MVM405" s="31"/>
      <c r="MVN405" s="31"/>
      <c r="MVO405" s="31"/>
      <c r="MVP405" s="31"/>
      <c r="MVQ405" s="31"/>
      <c r="MVR405" s="31"/>
      <c r="MVS405" s="31"/>
      <c r="MVT405" s="31"/>
      <c r="MVU405" s="31"/>
      <c r="MVV405" s="31"/>
      <c r="MVW405" s="31"/>
      <c r="MVX405" s="31"/>
      <c r="MVY405" s="31"/>
      <c r="MVZ405" s="31"/>
      <c r="MWA405" s="31"/>
      <c r="MWB405" s="31"/>
      <c r="MWC405" s="31"/>
      <c r="MWD405" s="31"/>
      <c r="MWE405" s="31"/>
      <c r="MWF405" s="31"/>
      <c r="MWG405" s="31"/>
      <c r="MWH405" s="31"/>
      <c r="MWI405" s="31"/>
      <c r="MWJ405" s="31"/>
      <c r="MWK405" s="31"/>
      <c r="MWL405" s="31"/>
      <c r="MWM405" s="31"/>
      <c r="MWN405" s="31"/>
      <c r="MWO405" s="31"/>
      <c r="MWP405" s="31"/>
      <c r="MWQ405" s="31"/>
      <c r="MWR405" s="31"/>
      <c r="MWS405" s="31"/>
      <c r="MWT405" s="31"/>
      <c r="MWU405" s="31"/>
      <c r="MWV405" s="31"/>
      <c r="MWW405" s="31"/>
      <c r="MWX405" s="31"/>
      <c r="MWY405" s="31"/>
      <c r="MWZ405" s="31"/>
      <c r="MXA405" s="31"/>
      <c r="MXB405" s="31"/>
      <c r="MXC405" s="31"/>
      <c r="MXD405" s="31"/>
      <c r="MXE405" s="31"/>
      <c r="MXF405" s="31"/>
      <c r="MXG405" s="31"/>
      <c r="MXH405" s="31"/>
      <c r="MXI405" s="31"/>
      <c r="MXJ405" s="31"/>
      <c r="MXK405" s="31"/>
      <c r="MXL405" s="31"/>
      <c r="MXM405" s="31"/>
      <c r="MXN405" s="31"/>
      <c r="MXO405" s="31"/>
      <c r="MXP405" s="31"/>
      <c r="MXQ405" s="31"/>
      <c r="MXR405" s="31"/>
      <c r="MXS405" s="31"/>
      <c r="MXT405" s="31"/>
      <c r="MXU405" s="31"/>
      <c r="MXV405" s="31"/>
      <c r="MXW405" s="31"/>
      <c r="MXX405" s="31"/>
      <c r="MXY405" s="31"/>
      <c r="MXZ405" s="31"/>
      <c r="MYA405" s="31"/>
      <c r="MYB405" s="31"/>
      <c r="MYC405" s="31"/>
      <c r="MYD405" s="31"/>
      <c r="MYE405" s="31"/>
      <c r="MYF405" s="31"/>
      <c r="MYG405" s="31"/>
      <c r="MYH405" s="31"/>
      <c r="MYI405" s="31"/>
      <c r="MYJ405" s="31"/>
      <c r="MYK405" s="31"/>
      <c r="MYL405" s="31"/>
      <c r="MYM405" s="31"/>
      <c r="MYN405" s="31"/>
      <c r="MYO405" s="31"/>
      <c r="MYP405" s="31"/>
      <c r="MYQ405" s="31"/>
      <c r="MYR405" s="31"/>
      <c r="MYS405" s="31"/>
      <c r="MYT405" s="31"/>
      <c r="MYU405" s="31"/>
      <c r="MYV405" s="31"/>
      <c r="MYW405" s="31"/>
      <c r="MYX405" s="31"/>
      <c r="MYY405" s="31"/>
      <c r="MYZ405" s="31"/>
      <c r="MZA405" s="31"/>
      <c r="MZB405" s="31"/>
      <c r="MZC405" s="31"/>
      <c r="MZD405" s="31"/>
      <c r="MZE405" s="31"/>
      <c r="MZF405" s="31"/>
      <c r="MZG405" s="31"/>
      <c r="MZH405" s="31"/>
      <c r="MZI405" s="31"/>
      <c r="MZJ405" s="31"/>
      <c r="MZK405" s="31"/>
      <c r="MZL405" s="31"/>
      <c r="MZM405" s="31"/>
      <c r="MZN405" s="31"/>
      <c r="MZO405" s="31"/>
      <c r="MZP405" s="31"/>
      <c r="MZQ405" s="31"/>
      <c r="MZR405" s="31"/>
      <c r="MZS405" s="31"/>
      <c r="MZT405" s="31"/>
      <c r="MZU405" s="31"/>
      <c r="MZV405" s="31"/>
      <c r="MZW405" s="31"/>
      <c r="MZX405" s="31"/>
      <c r="MZY405" s="31"/>
      <c r="MZZ405" s="31"/>
      <c r="NAA405" s="31"/>
      <c r="NAB405" s="31"/>
      <c r="NAC405" s="31"/>
      <c r="NAD405" s="31"/>
      <c r="NAE405" s="31"/>
      <c r="NAF405" s="31"/>
      <c r="NAG405" s="31"/>
      <c r="NAH405" s="31"/>
      <c r="NAI405" s="31"/>
      <c r="NAJ405" s="31"/>
      <c r="NAK405" s="31"/>
      <c r="NAL405" s="31"/>
      <c r="NAM405" s="31"/>
      <c r="NAN405" s="31"/>
      <c r="NAO405" s="31"/>
      <c r="NAP405" s="31"/>
      <c r="NAQ405" s="31"/>
      <c r="NAR405" s="31"/>
      <c r="NAS405" s="31"/>
      <c r="NAT405" s="31"/>
      <c r="NAU405" s="31"/>
      <c r="NAV405" s="31"/>
      <c r="NAW405" s="31"/>
      <c r="NAX405" s="31"/>
      <c r="NAY405" s="31"/>
      <c r="NAZ405" s="31"/>
      <c r="NBA405" s="31"/>
      <c r="NBB405" s="31"/>
      <c r="NBC405" s="31"/>
      <c r="NBD405" s="31"/>
      <c r="NBE405" s="31"/>
      <c r="NBF405" s="31"/>
      <c r="NBG405" s="31"/>
      <c r="NBH405" s="31"/>
      <c r="NBI405" s="31"/>
      <c r="NBJ405" s="31"/>
      <c r="NBK405" s="31"/>
      <c r="NBL405" s="31"/>
      <c r="NBM405" s="31"/>
      <c r="NBN405" s="31"/>
      <c r="NBO405" s="31"/>
      <c r="NBP405" s="31"/>
      <c r="NBQ405" s="31"/>
      <c r="NBR405" s="31"/>
      <c r="NBS405" s="31"/>
      <c r="NBT405" s="31"/>
      <c r="NBU405" s="31"/>
      <c r="NBV405" s="31"/>
      <c r="NBW405" s="31"/>
      <c r="NBX405" s="31"/>
      <c r="NBY405" s="31"/>
      <c r="NBZ405" s="31"/>
      <c r="NCA405" s="31"/>
      <c r="NCB405" s="31"/>
      <c r="NCC405" s="31"/>
      <c r="NCD405" s="31"/>
      <c r="NCE405" s="31"/>
      <c r="NCF405" s="31"/>
      <c r="NCG405" s="31"/>
      <c r="NCH405" s="31"/>
      <c r="NCI405" s="31"/>
      <c r="NCJ405" s="31"/>
      <c r="NCK405" s="31"/>
      <c r="NCL405" s="31"/>
      <c r="NCM405" s="31"/>
      <c r="NCN405" s="31"/>
      <c r="NCO405" s="31"/>
      <c r="NCP405" s="31"/>
      <c r="NCQ405" s="31"/>
      <c r="NCR405" s="31"/>
      <c r="NCS405" s="31"/>
      <c r="NCT405" s="31"/>
      <c r="NCU405" s="31"/>
      <c r="NCV405" s="31"/>
      <c r="NCW405" s="31"/>
      <c r="NCX405" s="31"/>
      <c r="NCY405" s="31"/>
      <c r="NCZ405" s="31"/>
      <c r="NDA405" s="31"/>
      <c r="NDB405" s="31"/>
      <c r="NDC405" s="31"/>
      <c r="NDD405" s="31"/>
      <c r="NDE405" s="31"/>
      <c r="NDF405" s="31"/>
      <c r="NDG405" s="31"/>
      <c r="NDH405" s="31"/>
      <c r="NDI405" s="31"/>
      <c r="NDJ405" s="31"/>
      <c r="NDK405" s="31"/>
      <c r="NDL405" s="31"/>
      <c r="NDM405" s="31"/>
      <c r="NDN405" s="31"/>
      <c r="NDO405" s="31"/>
      <c r="NDP405" s="31"/>
      <c r="NDQ405" s="31"/>
      <c r="NDR405" s="31"/>
      <c r="NDS405" s="31"/>
      <c r="NDT405" s="31"/>
      <c r="NDU405" s="31"/>
      <c r="NDV405" s="31"/>
      <c r="NDW405" s="31"/>
      <c r="NDX405" s="31"/>
      <c r="NDY405" s="31"/>
      <c r="NDZ405" s="31"/>
      <c r="NEA405" s="31"/>
      <c r="NEB405" s="31"/>
      <c r="NEC405" s="31"/>
      <c r="NED405" s="31"/>
      <c r="NEE405" s="31"/>
      <c r="NEF405" s="31"/>
      <c r="NEG405" s="31"/>
      <c r="NEH405" s="31"/>
      <c r="NEI405" s="31"/>
      <c r="NEJ405" s="31"/>
      <c r="NEK405" s="31"/>
      <c r="NEL405" s="31"/>
      <c r="NEM405" s="31"/>
      <c r="NEN405" s="31"/>
      <c r="NEO405" s="31"/>
      <c r="NEP405" s="31"/>
      <c r="NEQ405" s="31"/>
      <c r="NER405" s="31"/>
      <c r="NES405" s="31"/>
      <c r="NET405" s="31"/>
      <c r="NEU405" s="31"/>
      <c r="NEV405" s="31"/>
      <c r="NEW405" s="31"/>
      <c r="NEX405" s="31"/>
      <c r="NEY405" s="31"/>
      <c r="NEZ405" s="31"/>
      <c r="NFA405" s="31"/>
      <c r="NFB405" s="31"/>
      <c r="NFC405" s="31"/>
      <c r="NFD405" s="31"/>
      <c r="NFE405" s="31"/>
      <c r="NFF405" s="31"/>
      <c r="NFG405" s="31"/>
      <c r="NFH405" s="31"/>
      <c r="NFI405" s="31"/>
      <c r="NFJ405" s="31"/>
      <c r="NFK405" s="31"/>
      <c r="NFL405" s="31"/>
      <c r="NFM405" s="31"/>
      <c r="NFN405" s="31"/>
      <c r="NFO405" s="31"/>
      <c r="NFP405" s="31"/>
      <c r="NFQ405" s="31"/>
      <c r="NFR405" s="31"/>
      <c r="NFS405" s="31"/>
      <c r="NFT405" s="31"/>
      <c r="NFU405" s="31"/>
      <c r="NFV405" s="31"/>
      <c r="NFW405" s="31"/>
      <c r="NFX405" s="31"/>
      <c r="NFY405" s="31"/>
      <c r="NFZ405" s="31"/>
      <c r="NGA405" s="31"/>
      <c r="NGB405" s="31"/>
      <c r="NGC405" s="31"/>
      <c r="NGD405" s="31"/>
      <c r="NGE405" s="31"/>
      <c r="NGF405" s="31"/>
      <c r="NGG405" s="31"/>
      <c r="NGH405" s="31"/>
      <c r="NGI405" s="31"/>
      <c r="NGJ405" s="31"/>
      <c r="NGK405" s="31"/>
      <c r="NGL405" s="31"/>
      <c r="NGM405" s="31"/>
      <c r="NGN405" s="31"/>
      <c r="NGO405" s="31"/>
      <c r="NGP405" s="31"/>
      <c r="NGQ405" s="31"/>
      <c r="NGR405" s="31"/>
      <c r="NGS405" s="31"/>
      <c r="NGT405" s="31"/>
      <c r="NGU405" s="31"/>
      <c r="NGV405" s="31"/>
      <c r="NGW405" s="31"/>
      <c r="NGX405" s="31"/>
      <c r="NGY405" s="31"/>
      <c r="NGZ405" s="31"/>
      <c r="NHA405" s="31"/>
      <c r="NHB405" s="31"/>
      <c r="NHC405" s="31"/>
      <c r="NHD405" s="31"/>
      <c r="NHE405" s="31"/>
      <c r="NHF405" s="31"/>
      <c r="NHG405" s="31"/>
      <c r="NHH405" s="31"/>
      <c r="NHI405" s="31"/>
      <c r="NHJ405" s="31"/>
      <c r="NHK405" s="31"/>
      <c r="NHL405" s="31"/>
      <c r="NHM405" s="31"/>
      <c r="NHN405" s="31"/>
      <c r="NHO405" s="31"/>
      <c r="NHP405" s="31"/>
      <c r="NHQ405" s="31"/>
      <c r="NHR405" s="31"/>
      <c r="NHS405" s="31"/>
      <c r="NHT405" s="31"/>
      <c r="NHU405" s="31"/>
      <c r="NHV405" s="31"/>
      <c r="NHW405" s="31"/>
      <c r="NHX405" s="31"/>
      <c r="NHY405" s="31"/>
      <c r="NHZ405" s="31"/>
      <c r="NIA405" s="31"/>
      <c r="NIB405" s="31"/>
      <c r="NIC405" s="31"/>
      <c r="NID405" s="31"/>
      <c r="NIE405" s="31"/>
      <c r="NIF405" s="31"/>
      <c r="NIG405" s="31"/>
      <c r="NIH405" s="31"/>
      <c r="NII405" s="31"/>
      <c r="NIJ405" s="31"/>
      <c r="NIK405" s="31"/>
      <c r="NIL405" s="31"/>
      <c r="NIM405" s="31"/>
      <c r="NIN405" s="31"/>
      <c r="NIO405" s="31"/>
      <c r="NIP405" s="31"/>
      <c r="NIQ405" s="31"/>
      <c r="NIR405" s="31"/>
      <c r="NIS405" s="31"/>
      <c r="NIT405" s="31"/>
      <c r="NIU405" s="31"/>
      <c r="NIV405" s="31"/>
      <c r="NIW405" s="31"/>
      <c r="NIX405" s="31"/>
      <c r="NIY405" s="31"/>
      <c r="NIZ405" s="31"/>
      <c r="NJA405" s="31"/>
      <c r="NJB405" s="31"/>
      <c r="NJC405" s="31"/>
      <c r="NJD405" s="31"/>
      <c r="NJE405" s="31"/>
      <c r="NJF405" s="31"/>
      <c r="NJG405" s="31"/>
      <c r="NJH405" s="31"/>
      <c r="NJI405" s="31"/>
      <c r="NJJ405" s="31"/>
      <c r="NJK405" s="31"/>
      <c r="NJL405" s="31"/>
      <c r="NJM405" s="31"/>
      <c r="NJN405" s="31"/>
      <c r="NJO405" s="31"/>
      <c r="NJP405" s="31"/>
      <c r="NJQ405" s="31"/>
      <c r="NJR405" s="31"/>
      <c r="NJS405" s="31"/>
      <c r="NJT405" s="31"/>
      <c r="NJU405" s="31"/>
      <c r="NJV405" s="31"/>
      <c r="NJW405" s="31"/>
      <c r="NJX405" s="31"/>
      <c r="NJY405" s="31"/>
      <c r="NJZ405" s="31"/>
      <c r="NKA405" s="31"/>
      <c r="NKB405" s="31"/>
      <c r="NKC405" s="31"/>
      <c r="NKD405" s="31"/>
      <c r="NKE405" s="31"/>
      <c r="NKF405" s="31"/>
      <c r="NKG405" s="31"/>
      <c r="NKH405" s="31"/>
      <c r="NKI405" s="31"/>
      <c r="NKJ405" s="31"/>
      <c r="NKK405" s="31"/>
      <c r="NKL405" s="31"/>
      <c r="NKM405" s="31"/>
      <c r="NKN405" s="31"/>
      <c r="NKO405" s="31"/>
      <c r="NKP405" s="31"/>
      <c r="NKQ405" s="31"/>
      <c r="NKR405" s="31"/>
      <c r="NKS405" s="31"/>
      <c r="NKT405" s="31"/>
      <c r="NKU405" s="31"/>
      <c r="NKV405" s="31"/>
      <c r="NKW405" s="31"/>
      <c r="NKX405" s="31"/>
      <c r="NKY405" s="31"/>
      <c r="NKZ405" s="31"/>
      <c r="NLA405" s="31"/>
      <c r="NLB405" s="31"/>
      <c r="NLC405" s="31"/>
      <c r="NLD405" s="31"/>
      <c r="NLE405" s="31"/>
      <c r="NLF405" s="31"/>
      <c r="NLG405" s="31"/>
      <c r="NLH405" s="31"/>
      <c r="NLI405" s="31"/>
      <c r="NLJ405" s="31"/>
      <c r="NLK405" s="31"/>
      <c r="NLL405" s="31"/>
      <c r="NLM405" s="31"/>
      <c r="NLN405" s="31"/>
      <c r="NLO405" s="31"/>
      <c r="NLP405" s="31"/>
      <c r="NLQ405" s="31"/>
      <c r="NLR405" s="31"/>
      <c r="NLS405" s="31"/>
      <c r="NLT405" s="31"/>
      <c r="NLU405" s="31"/>
      <c r="NLV405" s="31"/>
      <c r="NLW405" s="31"/>
      <c r="NLX405" s="31"/>
      <c r="NLY405" s="31"/>
      <c r="NLZ405" s="31"/>
      <c r="NMA405" s="31"/>
      <c r="NMB405" s="31"/>
      <c r="NMC405" s="31"/>
      <c r="NMD405" s="31"/>
      <c r="NME405" s="31"/>
      <c r="NMF405" s="31"/>
      <c r="NMG405" s="31"/>
      <c r="NMH405" s="31"/>
      <c r="NMI405" s="31"/>
      <c r="NMJ405" s="31"/>
      <c r="NMK405" s="31"/>
      <c r="NML405" s="31"/>
      <c r="NMM405" s="31"/>
      <c r="NMN405" s="31"/>
      <c r="NMO405" s="31"/>
      <c r="NMP405" s="31"/>
      <c r="NMQ405" s="31"/>
      <c r="NMR405" s="31"/>
      <c r="NMS405" s="31"/>
      <c r="NMT405" s="31"/>
      <c r="NMU405" s="31"/>
      <c r="NMV405" s="31"/>
      <c r="NMW405" s="31"/>
      <c r="NMX405" s="31"/>
      <c r="NMY405" s="31"/>
      <c r="NMZ405" s="31"/>
      <c r="NNA405" s="31"/>
      <c r="NNB405" s="31"/>
      <c r="NNC405" s="31"/>
      <c r="NND405" s="31"/>
      <c r="NNE405" s="31"/>
      <c r="NNF405" s="31"/>
      <c r="NNG405" s="31"/>
      <c r="NNH405" s="31"/>
      <c r="NNI405" s="31"/>
      <c r="NNJ405" s="31"/>
      <c r="NNK405" s="31"/>
      <c r="NNL405" s="31"/>
      <c r="NNM405" s="31"/>
      <c r="NNN405" s="31"/>
      <c r="NNO405" s="31"/>
      <c r="NNP405" s="31"/>
      <c r="NNQ405" s="31"/>
      <c r="NNR405" s="31"/>
      <c r="NNS405" s="31"/>
      <c r="NNT405" s="31"/>
      <c r="NNU405" s="31"/>
      <c r="NNV405" s="31"/>
      <c r="NNW405" s="31"/>
      <c r="NNX405" s="31"/>
      <c r="NNY405" s="31"/>
      <c r="NNZ405" s="31"/>
      <c r="NOA405" s="31"/>
      <c r="NOB405" s="31"/>
      <c r="NOC405" s="31"/>
      <c r="NOD405" s="31"/>
      <c r="NOE405" s="31"/>
      <c r="NOF405" s="31"/>
      <c r="NOG405" s="31"/>
      <c r="NOH405" s="31"/>
      <c r="NOI405" s="31"/>
      <c r="NOJ405" s="31"/>
      <c r="NOK405" s="31"/>
      <c r="NOL405" s="31"/>
      <c r="NOM405" s="31"/>
      <c r="NON405" s="31"/>
      <c r="NOO405" s="31"/>
      <c r="NOP405" s="31"/>
      <c r="NOQ405" s="31"/>
      <c r="NOR405" s="31"/>
      <c r="NOS405" s="31"/>
      <c r="NOT405" s="31"/>
      <c r="NOU405" s="31"/>
      <c r="NOV405" s="31"/>
      <c r="NOW405" s="31"/>
      <c r="NOX405" s="31"/>
      <c r="NOY405" s="31"/>
      <c r="NOZ405" s="31"/>
      <c r="NPA405" s="31"/>
      <c r="NPB405" s="31"/>
      <c r="NPC405" s="31"/>
      <c r="NPD405" s="31"/>
      <c r="NPE405" s="31"/>
      <c r="NPF405" s="31"/>
      <c r="NPG405" s="31"/>
      <c r="NPH405" s="31"/>
      <c r="NPI405" s="31"/>
      <c r="NPJ405" s="31"/>
      <c r="NPK405" s="31"/>
      <c r="NPL405" s="31"/>
      <c r="NPM405" s="31"/>
      <c r="NPN405" s="31"/>
      <c r="NPO405" s="31"/>
      <c r="NPP405" s="31"/>
      <c r="NPQ405" s="31"/>
      <c r="NPR405" s="31"/>
      <c r="NPS405" s="31"/>
      <c r="NPT405" s="31"/>
      <c r="NPU405" s="31"/>
      <c r="NPV405" s="31"/>
      <c r="NPW405" s="31"/>
      <c r="NPX405" s="31"/>
      <c r="NPY405" s="31"/>
      <c r="NPZ405" s="31"/>
      <c r="NQA405" s="31"/>
      <c r="NQB405" s="31"/>
      <c r="NQC405" s="31"/>
      <c r="NQD405" s="31"/>
      <c r="NQE405" s="31"/>
      <c r="NQF405" s="31"/>
      <c r="NQG405" s="31"/>
      <c r="NQH405" s="31"/>
      <c r="NQI405" s="31"/>
      <c r="NQJ405" s="31"/>
      <c r="NQK405" s="31"/>
      <c r="NQL405" s="31"/>
      <c r="NQM405" s="31"/>
      <c r="NQN405" s="31"/>
      <c r="NQO405" s="31"/>
      <c r="NQP405" s="31"/>
      <c r="NQQ405" s="31"/>
      <c r="NQR405" s="31"/>
      <c r="NQS405" s="31"/>
      <c r="NQT405" s="31"/>
      <c r="NQU405" s="31"/>
      <c r="NQV405" s="31"/>
      <c r="NQW405" s="31"/>
      <c r="NQX405" s="31"/>
      <c r="NQY405" s="31"/>
      <c r="NQZ405" s="31"/>
      <c r="NRA405" s="31"/>
      <c r="NRB405" s="31"/>
      <c r="NRC405" s="31"/>
      <c r="NRD405" s="31"/>
      <c r="NRE405" s="31"/>
      <c r="NRF405" s="31"/>
      <c r="NRG405" s="31"/>
      <c r="NRH405" s="31"/>
      <c r="NRI405" s="31"/>
      <c r="NRJ405" s="31"/>
      <c r="NRK405" s="31"/>
      <c r="NRL405" s="31"/>
      <c r="NRM405" s="31"/>
      <c r="NRN405" s="31"/>
      <c r="NRO405" s="31"/>
      <c r="NRP405" s="31"/>
      <c r="NRQ405" s="31"/>
      <c r="NRR405" s="31"/>
      <c r="NRS405" s="31"/>
      <c r="NRT405" s="31"/>
      <c r="NRU405" s="31"/>
      <c r="NRV405" s="31"/>
      <c r="NRW405" s="31"/>
      <c r="NRX405" s="31"/>
      <c r="NRY405" s="31"/>
      <c r="NRZ405" s="31"/>
      <c r="NSA405" s="31"/>
      <c r="NSB405" s="31"/>
      <c r="NSC405" s="31"/>
      <c r="NSD405" s="31"/>
      <c r="NSE405" s="31"/>
      <c r="NSF405" s="31"/>
      <c r="NSG405" s="31"/>
      <c r="NSH405" s="31"/>
      <c r="NSI405" s="31"/>
      <c r="NSJ405" s="31"/>
      <c r="NSK405" s="31"/>
      <c r="NSL405" s="31"/>
      <c r="NSM405" s="31"/>
      <c r="NSN405" s="31"/>
      <c r="NSO405" s="31"/>
      <c r="NSP405" s="31"/>
      <c r="NSQ405" s="31"/>
      <c r="NSR405" s="31"/>
      <c r="NSS405" s="31"/>
      <c r="NST405" s="31"/>
      <c r="NSU405" s="31"/>
      <c r="NSV405" s="31"/>
      <c r="NSW405" s="31"/>
      <c r="NSX405" s="31"/>
      <c r="NSY405" s="31"/>
      <c r="NSZ405" s="31"/>
      <c r="NTA405" s="31"/>
      <c r="NTB405" s="31"/>
      <c r="NTC405" s="31"/>
      <c r="NTD405" s="31"/>
      <c r="NTE405" s="31"/>
      <c r="NTF405" s="31"/>
      <c r="NTG405" s="31"/>
      <c r="NTH405" s="31"/>
      <c r="NTI405" s="31"/>
      <c r="NTJ405" s="31"/>
      <c r="NTK405" s="31"/>
      <c r="NTL405" s="31"/>
      <c r="NTM405" s="31"/>
      <c r="NTN405" s="31"/>
      <c r="NTO405" s="31"/>
      <c r="NTP405" s="31"/>
      <c r="NTQ405" s="31"/>
      <c r="NTR405" s="31"/>
      <c r="NTS405" s="31"/>
      <c r="NTT405" s="31"/>
      <c r="NTU405" s="31"/>
      <c r="NTV405" s="31"/>
      <c r="NTW405" s="31"/>
      <c r="NTX405" s="31"/>
      <c r="NTY405" s="31"/>
      <c r="NTZ405" s="31"/>
      <c r="NUA405" s="31"/>
      <c r="NUB405" s="31"/>
      <c r="NUC405" s="31"/>
      <c r="NUD405" s="31"/>
      <c r="NUE405" s="31"/>
      <c r="NUF405" s="31"/>
      <c r="NUG405" s="31"/>
      <c r="NUH405" s="31"/>
      <c r="NUI405" s="31"/>
      <c r="NUJ405" s="31"/>
      <c r="NUK405" s="31"/>
      <c r="NUL405" s="31"/>
      <c r="NUM405" s="31"/>
      <c r="NUN405" s="31"/>
      <c r="NUO405" s="31"/>
      <c r="NUP405" s="31"/>
      <c r="NUQ405" s="31"/>
      <c r="NUR405" s="31"/>
      <c r="NUS405" s="31"/>
      <c r="NUT405" s="31"/>
      <c r="NUU405" s="31"/>
      <c r="NUV405" s="31"/>
      <c r="NUW405" s="31"/>
      <c r="NUX405" s="31"/>
      <c r="NUY405" s="31"/>
      <c r="NUZ405" s="31"/>
      <c r="NVA405" s="31"/>
      <c r="NVB405" s="31"/>
      <c r="NVC405" s="31"/>
      <c r="NVD405" s="31"/>
      <c r="NVE405" s="31"/>
      <c r="NVF405" s="31"/>
      <c r="NVG405" s="31"/>
      <c r="NVH405" s="31"/>
      <c r="NVI405" s="31"/>
      <c r="NVJ405" s="31"/>
      <c r="NVK405" s="31"/>
      <c r="NVL405" s="31"/>
      <c r="NVM405" s="31"/>
      <c r="NVN405" s="31"/>
      <c r="NVO405" s="31"/>
      <c r="NVP405" s="31"/>
      <c r="NVQ405" s="31"/>
      <c r="NVR405" s="31"/>
      <c r="NVS405" s="31"/>
      <c r="NVT405" s="31"/>
      <c r="NVU405" s="31"/>
      <c r="NVV405" s="31"/>
      <c r="NVW405" s="31"/>
      <c r="NVX405" s="31"/>
      <c r="NVY405" s="31"/>
      <c r="NVZ405" s="31"/>
      <c r="NWA405" s="31"/>
      <c r="NWB405" s="31"/>
      <c r="NWC405" s="31"/>
      <c r="NWD405" s="31"/>
      <c r="NWE405" s="31"/>
      <c r="NWF405" s="31"/>
      <c r="NWG405" s="31"/>
      <c r="NWH405" s="31"/>
      <c r="NWI405" s="31"/>
      <c r="NWJ405" s="31"/>
      <c r="NWK405" s="31"/>
      <c r="NWL405" s="31"/>
      <c r="NWM405" s="31"/>
      <c r="NWN405" s="31"/>
      <c r="NWO405" s="31"/>
      <c r="NWP405" s="31"/>
      <c r="NWQ405" s="31"/>
      <c r="NWR405" s="31"/>
      <c r="NWS405" s="31"/>
      <c r="NWT405" s="31"/>
      <c r="NWU405" s="31"/>
      <c r="NWV405" s="31"/>
      <c r="NWW405" s="31"/>
      <c r="NWX405" s="31"/>
      <c r="NWY405" s="31"/>
      <c r="NWZ405" s="31"/>
      <c r="NXA405" s="31"/>
      <c r="NXB405" s="31"/>
      <c r="NXC405" s="31"/>
      <c r="NXD405" s="31"/>
      <c r="NXE405" s="31"/>
      <c r="NXF405" s="31"/>
      <c r="NXG405" s="31"/>
      <c r="NXH405" s="31"/>
      <c r="NXI405" s="31"/>
      <c r="NXJ405" s="31"/>
      <c r="NXK405" s="31"/>
      <c r="NXL405" s="31"/>
      <c r="NXM405" s="31"/>
      <c r="NXN405" s="31"/>
      <c r="NXO405" s="31"/>
      <c r="NXP405" s="31"/>
      <c r="NXQ405" s="31"/>
      <c r="NXR405" s="31"/>
      <c r="NXS405" s="31"/>
      <c r="NXT405" s="31"/>
      <c r="NXU405" s="31"/>
      <c r="NXV405" s="31"/>
      <c r="NXW405" s="31"/>
      <c r="NXX405" s="31"/>
      <c r="NXY405" s="31"/>
      <c r="NXZ405" s="31"/>
      <c r="NYA405" s="31"/>
      <c r="NYB405" s="31"/>
      <c r="NYC405" s="31"/>
      <c r="NYD405" s="31"/>
      <c r="NYE405" s="31"/>
      <c r="NYF405" s="31"/>
      <c r="NYG405" s="31"/>
      <c r="NYH405" s="31"/>
      <c r="NYI405" s="31"/>
      <c r="NYJ405" s="31"/>
      <c r="NYK405" s="31"/>
      <c r="NYL405" s="31"/>
      <c r="NYM405" s="31"/>
      <c r="NYN405" s="31"/>
      <c r="NYO405" s="31"/>
      <c r="NYP405" s="31"/>
      <c r="NYQ405" s="31"/>
      <c r="NYR405" s="31"/>
      <c r="NYS405" s="31"/>
      <c r="NYT405" s="31"/>
      <c r="NYU405" s="31"/>
      <c r="NYV405" s="31"/>
      <c r="NYW405" s="31"/>
      <c r="NYX405" s="31"/>
      <c r="NYY405" s="31"/>
      <c r="NYZ405" s="31"/>
      <c r="NZA405" s="31"/>
      <c r="NZB405" s="31"/>
      <c r="NZC405" s="31"/>
      <c r="NZD405" s="31"/>
      <c r="NZE405" s="31"/>
      <c r="NZF405" s="31"/>
      <c r="NZG405" s="31"/>
      <c r="NZH405" s="31"/>
      <c r="NZI405" s="31"/>
      <c r="NZJ405" s="31"/>
      <c r="NZK405" s="31"/>
      <c r="NZL405" s="31"/>
      <c r="NZM405" s="31"/>
      <c r="NZN405" s="31"/>
      <c r="NZO405" s="31"/>
      <c r="NZP405" s="31"/>
      <c r="NZQ405" s="31"/>
      <c r="NZR405" s="31"/>
      <c r="NZS405" s="31"/>
      <c r="NZT405" s="31"/>
      <c r="NZU405" s="31"/>
      <c r="NZV405" s="31"/>
      <c r="NZW405" s="31"/>
      <c r="NZX405" s="31"/>
      <c r="NZY405" s="31"/>
      <c r="NZZ405" s="31"/>
      <c r="OAA405" s="31"/>
      <c r="OAB405" s="31"/>
      <c r="OAC405" s="31"/>
      <c r="OAD405" s="31"/>
      <c r="OAE405" s="31"/>
      <c r="OAF405" s="31"/>
      <c r="OAG405" s="31"/>
      <c r="OAH405" s="31"/>
      <c r="OAI405" s="31"/>
      <c r="OAJ405" s="31"/>
      <c r="OAK405" s="31"/>
      <c r="OAL405" s="31"/>
      <c r="OAM405" s="31"/>
      <c r="OAN405" s="31"/>
      <c r="OAO405" s="31"/>
      <c r="OAP405" s="31"/>
      <c r="OAQ405" s="31"/>
      <c r="OAR405" s="31"/>
      <c r="OAS405" s="31"/>
      <c r="OAT405" s="31"/>
      <c r="OAU405" s="31"/>
      <c r="OAV405" s="31"/>
      <c r="OAW405" s="31"/>
      <c r="OAX405" s="31"/>
      <c r="OAY405" s="31"/>
      <c r="OAZ405" s="31"/>
      <c r="OBA405" s="31"/>
      <c r="OBB405" s="31"/>
      <c r="OBC405" s="31"/>
      <c r="OBD405" s="31"/>
      <c r="OBE405" s="31"/>
      <c r="OBF405" s="31"/>
      <c r="OBG405" s="31"/>
      <c r="OBH405" s="31"/>
      <c r="OBI405" s="31"/>
      <c r="OBJ405" s="31"/>
      <c r="OBK405" s="31"/>
      <c r="OBL405" s="31"/>
      <c r="OBM405" s="31"/>
      <c r="OBN405" s="31"/>
      <c r="OBO405" s="31"/>
      <c r="OBP405" s="31"/>
      <c r="OBQ405" s="31"/>
      <c r="OBR405" s="31"/>
      <c r="OBS405" s="31"/>
      <c r="OBT405" s="31"/>
      <c r="OBU405" s="31"/>
      <c r="OBV405" s="31"/>
      <c r="OBW405" s="31"/>
      <c r="OBX405" s="31"/>
      <c r="OBY405" s="31"/>
      <c r="OBZ405" s="31"/>
      <c r="OCA405" s="31"/>
      <c r="OCB405" s="31"/>
      <c r="OCC405" s="31"/>
      <c r="OCD405" s="31"/>
      <c r="OCE405" s="31"/>
      <c r="OCF405" s="31"/>
      <c r="OCG405" s="31"/>
      <c r="OCH405" s="31"/>
      <c r="OCI405" s="31"/>
      <c r="OCJ405" s="31"/>
      <c r="OCK405" s="31"/>
      <c r="OCL405" s="31"/>
      <c r="OCM405" s="31"/>
      <c r="OCN405" s="31"/>
      <c r="OCO405" s="31"/>
      <c r="OCP405" s="31"/>
      <c r="OCQ405" s="31"/>
      <c r="OCR405" s="31"/>
      <c r="OCS405" s="31"/>
      <c r="OCT405" s="31"/>
      <c r="OCU405" s="31"/>
      <c r="OCV405" s="31"/>
      <c r="OCW405" s="31"/>
      <c r="OCX405" s="31"/>
      <c r="OCY405" s="31"/>
      <c r="OCZ405" s="31"/>
      <c r="ODA405" s="31"/>
      <c r="ODB405" s="31"/>
      <c r="ODC405" s="31"/>
      <c r="ODD405" s="31"/>
      <c r="ODE405" s="31"/>
      <c r="ODF405" s="31"/>
      <c r="ODG405" s="31"/>
      <c r="ODH405" s="31"/>
      <c r="ODI405" s="31"/>
      <c r="ODJ405" s="31"/>
      <c r="ODK405" s="31"/>
      <c r="ODL405" s="31"/>
      <c r="ODM405" s="31"/>
      <c r="ODN405" s="31"/>
      <c r="ODO405" s="31"/>
      <c r="ODP405" s="31"/>
      <c r="ODQ405" s="31"/>
      <c r="ODR405" s="31"/>
      <c r="ODS405" s="31"/>
      <c r="ODT405" s="31"/>
      <c r="ODU405" s="31"/>
      <c r="ODV405" s="31"/>
      <c r="ODW405" s="31"/>
      <c r="ODX405" s="31"/>
      <c r="ODY405" s="31"/>
      <c r="ODZ405" s="31"/>
      <c r="OEA405" s="31"/>
      <c r="OEB405" s="31"/>
      <c r="OEC405" s="31"/>
      <c r="OED405" s="31"/>
      <c r="OEE405" s="31"/>
      <c r="OEF405" s="31"/>
      <c r="OEG405" s="31"/>
      <c r="OEH405" s="31"/>
      <c r="OEI405" s="31"/>
      <c r="OEJ405" s="31"/>
      <c r="OEK405" s="31"/>
      <c r="OEL405" s="31"/>
      <c r="OEM405" s="31"/>
      <c r="OEN405" s="31"/>
      <c r="OEO405" s="31"/>
      <c r="OEP405" s="31"/>
      <c r="OEQ405" s="31"/>
      <c r="OER405" s="31"/>
      <c r="OES405" s="31"/>
      <c r="OET405" s="31"/>
      <c r="OEU405" s="31"/>
      <c r="OEV405" s="31"/>
      <c r="OEW405" s="31"/>
      <c r="OEX405" s="31"/>
      <c r="OEY405" s="31"/>
      <c r="OEZ405" s="31"/>
      <c r="OFA405" s="31"/>
      <c r="OFB405" s="31"/>
      <c r="OFC405" s="31"/>
      <c r="OFD405" s="31"/>
      <c r="OFE405" s="31"/>
      <c r="OFF405" s="31"/>
      <c r="OFG405" s="31"/>
      <c r="OFH405" s="31"/>
      <c r="OFI405" s="31"/>
      <c r="OFJ405" s="31"/>
      <c r="OFK405" s="31"/>
      <c r="OFL405" s="31"/>
      <c r="OFM405" s="31"/>
      <c r="OFN405" s="31"/>
      <c r="OFO405" s="31"/>
      <c r="OFP405" s="31"/>
      <c r="OFQ405" s="31"/>
      <c r="OFR405" s="31"/>
      <c r="OFS405" s="31"/>
      <c r="OFT405" s="31"/>
      <c r="OFU405" s="31"/>
      <c r="OFV405" s="31"/>
      <c r="OFW405" s="31"/>
      <c r="OFX405" s="31"/>
      <c r="OFY405" s="31"/>
      <c r="OFZ405" s="31"/>
      <c r="OGA405" s="31"/>
      <c r="OGB405" s="31"/>
      <c r="OGC405" s="31"/>
      <c r="OGD405" s="31"/>
      <c r="OGE405" s="31"/>
      <c r="OGF405" s="31"/>
      <c r="OGG405" s="31"/>
      <c r="OGH405" s="31"/>
      <c r="OGI405" s="31"/>
      <c r="OGJ405" s="31"/>
      <c r="OGK405" s="31"/>
      <c r="OGL405" s="31"/>
      <c r="OGM405" s="31"/>
      <c r="OGN405" s="31"/>
      <c r="OGO405" s="31"/>
      <c r="OGP405" s="31"/>
      <c r="OGQ405" s="31"/>
      <c r="OGR405" s="31"/>
      <c r="OGS405" s="31"/>
      <c r="OGT405" s="31"/>
      <c r="OGU405" s="31"/>
      <c r="OGV405" s="31"/>
      <c r="OGW405" s="31"/>
      <c r="OGX405" s="31"/>
      <c r="OGY405" s="31"/>
      <c r="OGZ405" s="31"/>
      <c r="OHA405" s="31"/>
      <c r="OHB405" s="31"/>
      <c r="OHC405" s="31"/>
      <c r="OHD405" s="31"/>
      <c r="OHE405" s="31"/>
      <c r="OHF405" s="31"/>
      <c r="OHG405" s="31"/>
      <c r="OHH405" s="31"/>
      <c r="OHI405" s="31"/>
      <c r="OHJ405" s="31"/>
      <c r="OHK405" s="31"/>
      <c r="OHL405" s="31"/>
      <c r="OHM405" s="31"/>
      <c r="OHN405" s="31"/>
      <c r="OHO405" s="31"/>
      <c r="OHP405" s="31"/>
      <c r="OHQ405" s="31"/>
      <c r="OHR405" s="31"/>
      <c r="OHS405" s="31"/>
      <c r="OHT405" s="31"/>
      <c r="OHU405" s="31"/>
      <c r="OHV405" s="31"/>
      <c r="OHW405" s="31"/>
      <c r="OHX405" s="31"/>
      <c r="OHY405" s="31"/>
      <c r="OHZ405" s="31"/>
      <c r="OIA405" s="31"/>
      <c r="OIB405" s="31"/>
      <c r="OIC405" s="31"/>
      <c r="OID405" s="31"/>
      <c r="OIE405" s="31"/>
      <c r="OIF405" s="31"/>
      <c r="OIG405" s="31"/>
      <c r="OIH405" s="31"/>
      <c r="OII405" s="31"/>
      <c r="OIJ405" s="31"/>
      <c r="OIK405" s="31"/>
      <c r="OIL405" s="31"/>
      <c r="OIM405" s="31"/>
      <c r="OIN405" s="31"/>
      <c r="OIO405" s="31"/>
      <c r="OIP405" s="31"/>
      <c r="OIQ405" s="31"/>
      <c r="OIR405" s="31"/>
      <c r="OIS405" s="31"/>
      <c r="OIT405" s="31"/>
      <c r="OIU405" s="31"/>
      <c r="OIV405" s="31"/>
      <c r="OIW405" s="31"/>
      <c r="OIX405" s="31"/>
      <c r="OIY405" s="31"/>
      <c r="OIZ405" s="31"/>
      <c r="OJA405" s="31"/>
      <c r="OJB405" s="31"/>
      <c r="OJC405" s="31"/>
      <c r="OJD405" s="31"/>
      <c r="OJE405" s="31"/>
      <c r="OJF405" s="31"/>
      <c r="OJG405" s="31"/>
      <c r="OJH405" s="31"/>
      <c r="OJI405" s="31"/>
      <c r="OJJ405" s="31"/>
      <c r="OJK405" s="31"/>
      <c r="OJL405" s="31"/>
      <c r="OJM405" s="31"/>
      <c r="OJN405" s="31"/>
      <c r="OJO405" s="31"/>
      <c r="OJP405" s="31"/>
      <c r="OJQ405" s="31"/>
      <c r="OJR405" s="31"/>
      <c r="OJS405" s="31"/>
      <c r="OJT405" s="31"/>
      <c r="OJU405" s="31"/>
      <c r="OJV405" s="31"/>
      <c r="OJW405" s="31"/>
      <c r="OJX405" s="31"/>
      <c r="OJY405" s="31"/>
      <c r="OJZ405" s="31"/>
      <c r="OKA405" s="31"/>
      <c r="OKB405" s="31"/>
      <c r="OKC405" s="31"/>
      <c r="OKD405" s="31"/>
      <c r="OKE405" s="31"/>
      <c r="OKF405" s="31"/>
      <c r="OKG405" s="31"/>
      <c r="OKH405" s="31"/>
      <c r="OKI405" s="31"/>
      <c r="OKJ405" s="31"/>
      <c r="OKK405" s="31"/>
      <c r="OKL405" s="31"/>
      <c r="OKM405" s="31"/>
      <c r="OKN405" s="31"/>
      <c r="OKO405" s="31"/>
      <c r="OKP405" s="31"/>
      <c r="OKQ405" s="31"/>
      <c r="OKR405" s="31"/>
      <c r="OKS405" s="31"/>
      <c r="OKT405" s="31"/>
      <c r="OKU405" s="31"/>
      <c r="OKV405" s="31"/>
      <c r="OKW405" s="31"/>
      <c r="OKX405" s="31"/>
      <c r="OKY405" s="31"/>
      <c r="OKZ405" s="31"/>
      <c r="OLA405" s="31"/>
      <c r="OLB405" s="31"/>
      <c r="OLC405" s="31"/>
      <c r="OLD405" s="31"/>
      <c r="OLE405" s="31"/>
      <c r="OLF405" s="31"/>
      <c r="OLG405" s="31"/>
      <c r="OLH405" s="31"/>
      <c r="OLI405" s="31"/>
      <c r="OLJ405" s="31"/>
      <c r="OLK405" s="31"/>
      <c r="OLL405" s="31"/>
      <c r="OLM405" s="31"/>
      <c r="OLN405" s="31"/>
      <c r="OLO405" s="31"/>
      <c r="OLP405" s="31"/>
      <c r="OLQ405" s="31"/>
      <c r="OLR405" s="31"/>
      <c r="OLS405" s="31"/>
      <c r="OLT405" s="31"/>
      <c r="OLU405" s="31"/>
      <c r="OLV405" s="31"/>
      <c r="OLW405" s="31"/>
      <c r="OLX405" s="31"/>
      <c r="OLY405" s="31"/>
      <c r="OLZ405" s="31"/>
      <c r="OMA405" s="31"/>
      <c r="OMB405" s="31"/>
      <c r="OMC405" s="31"/>
      <c r="OMD405" s="31"/>
      <c r="OME405" s="31"/>
      <c r="OMF405" s="31"/>
      <c r="OMG405" s="31"/>
      <c r="OMH405" s="31"/>
      <c r="OMI405" s="31"/>
      <c r="OMJ405" s="31"/>
      <c r="OMK405" s="31"/>
      <c r="OML405" s="31"/>
      <c r="OMM405" s="31"/>
      <c r="OMN405" s="31"/>
      <c r="OMO405" s="31"/>
      <c r="OMP405" s="31"/>
      <c r="OMQ405" s="31"/>
      <c r="OMR405" s="31"/>
      <c r="OMS405" s="31"/>
      <c r="OMT405" s="31"/>
      <c r="OMU405" s="31"/>
      <c r="OMV405" s="31"/>
      <c r="OMW405" s="31"/>
      <c r="OMX405" s="31"/>
      <c r="OMY405" s="31"/>
      <c r="OMZ405" s="31"/>
      <c r="ONA405" s="31"/>
      <c r="ONB405" s="31"/>
      <c r="ONC405" s="31"/>
      <c r="OND405" s="31"/>
      <c r="ONE405" s="31"/>
      <c r="ONF405" s="31"/>
      <c r="ONG405" s="31"/>
      <c r="ONH405" s="31"/>
      <c r="ONI405" s="31"/>
      <c r="ONJ405" s="31"/>
      <c r="ONK405" s="31"/>
      <c r="ONL405" s="31"/>
      <c r="ONM405" s="31"/>
      <c r="ONN405" s="31"/>
      <c r="ONO405" s="31"/>
      <c r="ONP405" s="31"/>
      <c r="ONQ405" s="31"/>
      <c r="ONR405" s="31"/>
      <c r="ONS405" s="31"/>
      <c r="ONT405" s="31"/>
      <c r="ONU405" s="31"/>
      <c r="ONV405" s="31"/>
      <c r="ONW405" s="31"/>
      <c r="ONX405" s="31"/>
      <c r="ONY405" s="31"/>
      <c r="ONZ405" s="31"/>
      <c r="OOA405" s="31"/>
      <c r="OOB405" s="31"/>
      <c r="OOC405" s="31"/>
      <c r="OOD405" s="31"/>
      <c r="OOE405" s="31"/>
      <c r="OOF405" s="31"/>
      <c r="OOG405" s="31"/>
      <c r="OOH405" s="31"/>
      <c r="OOI405" s="31"/>
      <c r="OOJ405" s="31"/>
      <c r="OOK405" s="31"/>
      <c r="OOL405" s="31"/>
      <c r="OOM405" s="31"/>
      <c r="OON405" s="31"/>
      <c r="OOO405" s="31"/>
      <c r="OOP405" s="31"/>
      <c r="OOQ405" s="31"/>
      <c r="OOR405" s="31"/>
      <c r="OOS405" s="31"/>
      <c r="OOT405" s="31"/>
      <c r="OOU405" s="31"/>
      <c r="OOV405" s="31"/>
      <c r="OOW405" s="31"/>
      <c r="OOX405" s="31"/>
      <c r="OOY405" s="31"/>
      <c r="OOZ405" s="31"/>
      <c r="OPA405" s="31"/>
      <c r="OPB405" s="31"/>
      <c r="OPC405" s="31"/>
      <c r="OPD405" s="31"/>
      <c r="OPE405" s="31"/>
      <c r="OPF405" s="31"/>
      <c r="OPG405" s="31"/>
      <c r="OPH405" s="31"/>
      <c r="OPI405" s="31"/>
      <c r="OPJ405" s="31"/>
      <c r="OPK405" s="31"/>
      <c r="OPL405" s="31"/>
      <c r="OPM405" s="31"/>
      <c r="OPN405" s="31"/>
      <c r="OPO405" s="31"/>
      <c r="OPP405" s="31"/>
      <c r="OPQ405" s="31"/>
      <c r="OPR405" s="31"/>
      <c r="OPS405" s="31"/>
      <c r="OPT405" s="31"/>
      <c r="OPU405" s="31"/>
      <c r="OPV405" s="31"/>
      <c r="OPW405" s="31"/>
      <c r="OPX405" s="31"/>
      <c r="OPY405" s="31"/>
      <c r="OPZ405" s="31"/>
      <c r="OQA405" s="31"/>
      <c r="OQB405" s="31"/>
      <c r="OQC405" s="31"/>
      <c r="OQD405" s="31"/>
      <c r="OQE405" s="31"/>
      <c r="OQF405" s="31"/>
      <c r="OQG405" s="31"/>
      <c r="OQH405" s="31"/>
      <c r="OQI405" s="31"/>
      <c r="OQJ405" s="31"/>
      <c r="OQK405" s="31"/>
      <c r="OQL405" s="31"/>
      <c r="OQM405" s="31"/>
      <c r="OQN405" s="31"/>
      <c r="OQO405" s="31"/>
      <c r="OQP405" s="31"/>
      <c r="OQQ405" s="31"/>
      <c r="OQR405" s="31"/>
      <c r="OQS405" s="31"/>
      <c r="OQT405" s="31"/>
      <c r="OQU405" s="31"/>
      <c r="OQV405" s="31"/>
      <c r="OQW405" s="31"/>
      <c r="OQX405" s="31"/>
      <c r="OQY405" s="31"/>
      <c r="OQZ405" s="31"/>
      <c r="ORA405" s="31"/>
      <c r="ORB405" s="31"/>
      <c r="ORC405" s="31"/>
      <c r="ORD405" s="31"/>
      <c r="ORE405" s="31"/>
      <c r="ORF405" s="31"/>
      <c r="ORG405" s="31"/>
      <c r="ORH405" s="31"/>
      <c r="ORI405" s="31"/>
      <c r="ORJ405" s="31"/>
      <c r="ORK405" s="31"/>
      <c r="ORL405" s="31"/>
      <c r="ORM405" s="31"/>
      <c r="ORN405" s="31"/>
      <c r="ORO405" s="31"/>
      <c r="ORP405" s="31"/>
      <c r="ORQ405" s="31"/>
      <c r="ORR405" s="31"/>
      <c r="ORS405" s="31"/>
      <c r="ORT405" s="31"/>
      <c r="ORU405" s="31"/>
      <c r="ORV405" s="31"/>
      <c r="ORW405" s="31"/>
      <c r="ORX405" s="31"/>
      <c r="ORY405" s="31"/>
      <c r="ORZ405" s="31"/>
      <c r="OSA405" s="31"/>
      <c r="OSB405" s="31"/>
      <c r="OSC405" s="31"/>
      <c r="OSD405" s="31"/>
      <c r="OSE405" s="31"/>
      <c r="OSF405" s="31"/>
      <c r="OSG405" s="31"/>
      <c r="OSH405" s="31"/>
      <c r="OSI405" s="31"/>
      <c r="OSJ405" s="31"/>
      <c r="OSK405" s="31"/>
      <c r="OSL405" s="31"/>
      <c r="OSM405" s="31"/>
      <c r="OSN405" s="31"/>
      <c r="OSO405" s="31"/>
      <c r="OSP405" s="31"/>
      <c r="OSQ405" s="31"/>
      <c r="OSR405" s="31"/>
      <c r="OSS405" s="31"/>
      <c r="OST405" s="31"/>
      <c r="OSU405" s="31"/>
      <c r="OSV405" s="31"/>
      <c r="OSW405" s="31"/>
      <c r="OSX405" s="31"/>
      <c r="OSY405" s="31"/>
      <c r="OSZ405" s="31"/>
      <c r="OTA405" s="31"/>
      <c r="OTB405" s="31"/>
      <c r="OTC405" s="31"/>
      <c r="OTD405" s="31"/>
      <c r="OTE405" s="31"/>
      <c r="OTF405" s="31"/>
      <c r="OTG405" s="31"/>
      <c r="OTH405" s="31"/>
      <c r="OTI405" s="31"/>
      <c r="OTJ405" s="31"/>
      <c r="OTK405" s="31"/>
      <c r="OTL405" s="31"/>
      <c r="OTM405" s="31"/>
      <c r="OTN405" s="31"/>
      <c r="OTO405" s="31"/>
      <c r="OTP405" s="31"/>
      <c r="OTQ405" s="31"/>
      <c r="OTR405" s="31"/>
      <c r="OTS405" s="31"/>
      <c r="OTT405" s="31"/>
      <c r="OTU405" s="31"/>
      <c r="OTV405" s="31"/>
      <c r="OTW405" s="31"/>
      <c r="OTX405" s="31"/>
      <c r="OTY405" s="31"/>
      <c r="OTZ405" s="31"/>
      <c r="OUA405" s="31"/>
      <c r="OUB405" s="31"/>
      <c r="OUC405" s="31"/>
      <c r="OUD405" s="31"/>
      <c r="OUE405" s="31"/>
      <c r="OUF405" s="31"/>
      <c r="OUG405" s="31"/>
      <c r="OUH405" s="31"/>
      <c r="OUI405" s="31"/>
      <c r="OUJ405" s="31"/>
      <c r="OUK405" s="31"/>
      <c r="OUL405" s="31"/>
      <c r="OUM405" s="31"/>
      <c r="OUN405" s="31"/>
      <c r="OUO405" s="31"/>
      <c r="OUP405" s="31"/>
      <c r="OUQ405" s="31"/>
      <c r="OUR405" s="31"/>
      <c r="OUS405" s="31"/>
      <c r="OUT405" s="31"/>
      <c r="OUU405" s="31"/>
      <c r="OUV405" s="31"/>
      <c r="OUW405" s="31"/>
      <c r="OUX405" s="31"/>
      <c r="OUY405" s="31"/>
      <c r="OUZ405" s="31"/>
      <c r="OVA405" s="31"/>
      <c r="OVB405" s="31"/>
      <c r="OVC405" s="31"/>
      <c r="OVD405" s="31"/>
      <c r="OVE405" s="31"/>
      <c r="OVF405" s="31"/>
      <c r="OVG405" s="31"/>
      <c r="OVH405" s="31"/>
      <c r="OVI405" s="31"/>
      <c r="OVJ405" s="31"/>
      <c r="OVK405" s="31"/>
      <c r="OVL405" s="31"/>
      <c r="OVM405" s="31"/>
      <c r="OVN405" s="31"/>
      <c r="OVO405" s="31"/>
      <c r="OVP405" s="31"/>
      <c r="OVQ405" s="31"/>
      <c r="OVR405" s="31"/>
      <c r="OVS405" s="31"/>
      <c r="OVT405" s="31"/>
      <c r="OVU405" s="31"/>
      <c r="OVV405" s="31"/>
      <c r="OVW405" s="31"/>
      <c r="OVX405" s="31"/>
      <c r="OVY405" s="31"/>
      <c r="OVZ405" s="31"/>
      <c r="OWA405" s="31"/>
      <c r="OWB405" s="31"/>
      <c r="OWC405" s="31"/>
      <c r="OWD405" s="31"/>
      <c r="OWE405" s="31"/>
      <c r="OWF405" s="31"/>
      <c r="OWG405" s="31"/>
      <c r="OWH405" s="31"/>
      <c r="OWI405" s="31"/>
      <c r="OWJ405" s="31"/>
      <c r="OWK405" s="31"/>
      <c r="OWL405" s="31"/>
      <c r="OWM405" s="31"/>
      <c r="OWN405" s="31"/>
      <c r="OWO405" s="31"/>
      <c r="OWP405" s="31"/>
      <c r="OWQ405" s="31"/>
      <c r="OWR405" s="31"/>
      <c r="OWS405" s="31"/>
      <c r="OWT405" s="31"/>
      <c r="OWU405" s="31"/>
      <c r="OWV405" s="31"/>
      <c r="OWW405" s="31"/>
      <c r="OWX405" s="31"/>
      <c r="OWY405" s="31"/>
      <c r="OWZ405" s="31"/>
      <c r="OXA405" s="31"/>
      <c r="OXB405" s="31"/>
      <c r="OXC405" s="31"/>
      <c r="OXD405" s="31"/>
      <c r="OXE405" s="31"/>
      <c r="OXF405" s="31"/>
      <c r="OXG405" s="31"/>
      <c r="OXH405" s="31"/>
      <c r="OXI405" s="31"/>
      <c r="OXJ405" s="31"/>
      <c r="OXK405" s="31"/>
      <c r="OXL405" s="31"/>
      <c r="OXM405" s="31"/>
      <c r="OXN405" s="31"/>
      <c r="OXO405" s="31"/>
      <c r="OXP405" s="31"/>
      <c r="OXQ405" s="31"/>
      <c r="OXR405" s="31"/>
      <c r="OXS405" s="31"/>
      <c r="OXT405" s="31"/>
      <c r="OXU405" s="31"/>
      <c r="OXV405" s="31"/>
      <c r="OXW405" s="31"/>
      <c r="OXX405" s="31"/>
      <c r="OXY405" s="31"/>
      <c r="OXZ405" s="31"/>
      <c r="OYA405" s="31"/>
      <c r="OYB405" s="31"/>
      <c r="OYC405" s="31"/>
      <c r="OYD405" s="31"/>
      <c r="OYE405" s="31"/>
      <c r="OYF405" s="31"/>
      <c r="OYG405" s="31"/>
      <c r="OYH405" s="31"/>
      <c r="OYI405" s="31"/>
      <c r="OYJ405" s="31"/>
      <c r="OYK405" s="31"/>
      <c r="OYL405" s="31"/>
      <c r="OYM405" s="31"/>
      <c r="OYN405" s="31"/>
      <c r="OYO405" s="31"/>
      <c r="OYP405" s="31"/>
      <c r="OYQ405" s="31"/>
      <c r="OYR405" s="31"/>
      <c r="OYS405" s="31"/>
      <c r="OYT405" s="31"/>
      <c r="OYU405" s="31"/>
      <c r="OYV405" s="31"/>
      <c r="OYW405" s="31"/>
      <c r="OYX405" s="31"/>
      <c r="OYY405" s="31"/>
      <c r="OYZ405" s="31"/>
      <c r="OZA405" s="31"/>
      <c r="OZB405" s="31"/>
      <c r="OZC405" s="31"/>
      <c r="OZD405" s="31"/>
      <c r="OZE405" s="31"/>
      <c r="OZF405" s="31"/>
      <c r="OZG405" s="31"/>
      <c r="OZH405" s="31"/>
      <c r="OZI405" s="31"/>
      <c r="OZJ405" s="31"/>
      <c r="OZK405" s="31"/>
      <c r="OZL405" s="31"/>
      <c r="OZM405" s="31"/>
      <c r="OZN405" s="31"/>
      <c r="OZO405" s="31"/>
      <c r="OZP405" s="31"/>
      <c r="OZQ405" s="31"/>
      <c r="OZR405" s="31"/>
      <c r="OZS405" s="31"/>
      <c r="OZT405" s="31"/>
      <c r="OZU405" s="31"/>
      <c r="OZV405" s="31"/>
      <c r="OZW405" s="31"/>
      <c r="OZX405" s="31"/>
      <c r="OZY405" s="31"/>
      <c r="OZZ405" s="31"/>
      <c r="PAA405" s="31"/>
      <c r="PAB405" s="31"/>
      <c r="PAC405" s="31"/>
      <c r="PAD405" s="31"/>
      <c r="PAE405" s="31"/>
      <c r="PAF405" s="31"/>
      <c r="PAG405" s="31"/>
      <c r="PAH405" s="31"/>
      <c r="PAI405" s="31"/>
      <c r="PAJ405" s="31"/>
      <c r="PAK405" s="31"/>
      <c r="PAL405" s="31"/>
      <c r="PAM405" s="31"/>
      <c r="PAN405" s="31"/>
      <c r="PAO405" s="31"/>
      <c r="PAP405" s="31"/>
      <c r="PAQ405" s="31"/>
      <c r="PAR405" s="31"/>
      <c r="PAS405" s="31"/>
      <c r="PAT405" s="31"/>
      <c r="PAU405" s="31"/>
      <c r="PAV405" s="31"/>
      <c r="PAW405" s="31"/>
      <c r="PAX405" s="31"/>
      <c r="PAY405" s="31"/>
      <c r="PAZ405" s="31"/>
      <c r="PBA405" s="31"/>
      <c r="PBB405" s="31"/>
      <c r="PBC405" s="31"/>
      <c r="PBD405" s="31"/>
      <c r="PBE405" s="31"/>
      <c r="PBF405" s="31"/>
      <c r="PBG405" s="31"/>
      <c r="PBH405" s="31"/>
      <c r="PBI405" s="31"/>
      <c r="PBJ405" s="31"/>
      <c r="PBK405" s="31"/>
      <c r="PBL405" s="31"/>
      <c r="PBM405" s="31"/>
      <c r="PBN405" s="31"/>
      <c r="PBO405" s="31"/>
      <c r="PBP405" s="31"/>
      <c r="PBQ405" s="31"/>
      <c r="PBR405" s="31"/>
      <c r="PBS405" s="31"/>
      <c r="PBT405" s="31"/>
      <c r="PBU405" s="31"/>
      <c r="PBV405" s="31"/>
      <c r="PBW405" s="31"/>
      <c r="PBX405" s="31"/>
      <c r="PBY405" s="31"/>
      <c r="PBZ405" s="31"/>
      <c r="PCA405" s="31"/>
      <c r="PCB405" s="31"/>
      <c r="PCC405" s="31"/>
      <c r="PCD405" s="31"/>
      <c r="PCE405" s="31"/>
      <c r="PCF405" s="31"/>
      <c r="PCG405" s="31"/>
      <c r="PCH405" s="31"/>
      <c r="PCI405" s="31"/>
      <c r="PCJ405" s="31"/>
      <c r="PCK405" s="31"/>
      <c r="PCL405" s="31"/>
      <c r="PCM405" s="31"/>
      <c r="PCN405" s="31"/>
      <c r="PCO405" s="31"/>
      <c r="PCP405" s="31"/>
      <c r="PCQ405" s="31"/>
      <c r="PCR405" s="31"/>
      <c r="PCS405" s="31"/>
      <c r="PCT405" s="31"/>
      <c r="PCU405" s="31"/>
      <c r="PCV405" s="31"/>
      <c r="PCW405" s="31"/>
      <c r="PCX405" s="31"/>
      <c r="PCY405" s="31"/>
      <c r="PCZ405" s="31"/>
      <c r="PDA405" s="31"/>
      <c r="PDB405" s="31"/>
      <c r="PDC405" s="31"/>
      <c r="PDD405" s="31"/>
      <c r="PDE405" s="31"/>
      <c r="PDF405" s="31"/>
      <c r="PDG405" s="31"/>
      <c r="PDH405" s="31"/>
      <c r="PDI405" s="31"/>
      <c r="PDJ405" s="31"/>
      <c r="PDK405" s="31"/>
      <c r="PDL405" s="31"/>
      <c r="PDM405" s="31"/>
      <c r="PDN405" s="31"/>
      <c r="PDO405" s="31"/>
      <c r="PDP405" s="31"/>
      <c r="PDQ405" s="31"/>
      <c r="PDR405" s="31"/>
      <c r="PDS405" s="31"/>
      <c r="PDT405" s="31"/>
      <c r="PDU405" s="31"/>
      <c r="PDV405" s="31"/>
      <c r="PDW405" s="31"/>
      <c r="PDX405" s="31"/>
      <c r="PDY405" s="31"/>
      <c r="PDZ405" s="31"/>
      <c r="PEA405" s="31"/>
      <c r="PEB405" s="31"/>
      <c r="PEC405" s="31"/>
      <c r="PED405" s="31"/>
      <c r="PEE405" s="31"/>
      <c r="PEF405" s="31"/>
      <c r="PEG405" s="31"/>
      <c r="PEH405" s="31"/>
      <c r="PEI405" s="31"/>
      <c r="PEJ405" s="31"/>
      <c r="PEK405" s="31"/>
      <c r="PEL405" s="31"/>
      <c r="PEM405" s="31"/>
      <c r="PEN405" s="31"/>
      <c r="PEO405" s="31"/>
      <c r="PEP405" s="31"/>
      <c r="PEQ405" s="31"/>
      <c r="PER405" s="31"/>
      <c r="PES405" s="31"/>
      <c r="PET405" s="31"/>
      <c r="PEU405" s="31"/>
      <c r="PEV405" s="31"/>
      <c r="PEW405" s="31"/>
      <c r="PEX405" s="31"/>
      <c r="PEY405" s="31"/>
      <c r="PEZ405" s="31"/>
      <c r="PFA405" s="31"/>
      <c r="PFB405" s="31"/>
      <c r="PFC405" s="31"/>
      <c r="PFD405" s="31"/>
      <c r="PFE405" s="31"/>
      <c r="PFF405" s="31"/>
      <c r="PFG405" s="31"/>
      <c r="PFH405" s="31"/>
      <c r="PFI405" s="31"/>
      <c r="PFJ405" s="31"/>
      <c r="PFK405" s="31"/>
      <c r="PFL405" s="31"/>
      <c r="PFM405" s="31"/>
      <c r="PFN405" s="31"/>
      <c r="PFO405" s="31"/>
      <c r="PFP405" s="31"/>
      <c r="PFQ405" s="31"/>
      <c r="PFR405" s="31"/>
      <c r="PFS405" s="31"/>
      <c r="PFT405" s="31"/>
      <c r="PFU405" s="31"/>
      <c r="PFV405" s="31"/>
      <c r="PFW405" s="31"/>
      <c r="PFX405" s="31"/>
      <c r="PFY405" s="31"/>
      <c r="PFZ405" s="31"/>
      <c r="PGA405" s="31"/>
      <c r="PGB405" s="31"/>
      <c r="PGC405" s="31"/>
      <c r="PGD405" s="31"/>
      <c r="PGE405" s="31"/>
      <c r="PGF405" s="31"/>
      <c r="PGG405" s="31"/>
      <c r="PGH405" s="31"/>
      <c r="PGI405" s="31"/>
      <c r="PGJ405" s="31"/>
      <c r="PGK405" s="31"/>
      <c r="PGL405" s="31"/>
      <c r="PGM405" s="31"/>
      <c r="PGN405" s="31"/>
      <c r="PGO405" s="31"/>
      <c r="PGP405" s="31"/>
      <c r="PGQ405" s="31"/>
      <c r="PGR405" s="31"/>
      <c r="PGS405" s="31"/>
      <c r="PGT405" s="31"/>
      <c r="PGU405" s="31"/>
      <c r="PGV405" s="31"/>
      <c r="PGW405" s="31"/>
      <c r="PGX405" s="31"/>
      <c r="PGY405" s="31"/>
      <c r="PGZ405" s="31"/>
      <c r="PHA405" s="31"/>
      <c r="PHB405" s="31"/>
      <c r="PHC405" s="31"/>
      <c r="PHD405" s="31"/>
      <c r="PHE405" s="31"/>
      <c r="PHF405" s="31"/>
      <c r="PHG405" s="31"/>
      <c r="PHH405" s="31"/>
      <c r="PHI405" s="31"/>
      <c r="PHJ405" s="31"/>
      <c r="PHK405" s="31"/>
      <c r="PHL405" s="31"/>
      <c r="PHM405" s="31"/>
      <c r="PHN405" s="31"/>
      <c r="PHO405" s="31"/>
      <c r="PHP405" s="31"/>
      <c r="PHQ405" s="31"/>
      <c r="PHR405" s="31"/>
      <c r="PHS405" s="31"/>
      <c r="PHT405" s="31"/>
      <c r="PHU405" s="31"/>
      <c r="PHV405" s="31"/>
      <c r="PHW405" s="31"/>
      <c r="PHX405" s="31"/>
      <c r="PHY405" s="31"/>
      <c r="PHZ405" s="31"/>
      <c r="PIA405" s="31"/>
      <c r="PIB405" s="31"/>
      <c r="PIC405" s="31"/>
      <c r="PID405" s="31"/>
      <c r="PIE405" s="31"/>
      <c r="PIF405" s="31"/>
      <c r="PIG405" s="31"/>
      <c r="PIH405" s="31"/>
      <c r="PII405" s="31"/>
      <c r="PIJ405" s="31"/>
      <c r="PIK405" s="31"/>
      <c r="PIL405" s="31"/>
      <c r="PIM405" s="31"/>
      <c r="PIN405" s="31"/>
      <c r="PIO405" s="31"/>
      <c r="PIP405" s="31"/>
      <c r="PIQ405" s="31"/>
      <c r="PIR405" s="31"/>
      <c r="PIS405" s="31"/>
      <c r="PIT405" s="31"/>
      <c r="PIU405" s="31"/>
      <c r="PIV405" s="31"/>
      <c r="PIW405" s="31"/>
      <c r="PIX405" s="31"/>
      <c r="PIY405" s="31"/>
      <c r="PIZ405" s="31"/>
      <c r="PJA405" s="31"/>
      <c r="PJB405" s="31"/>
      <c r="PJC405" s="31"/>
      <c r="PJD405" s="31"/>
      <c r="PJE405" s="31"/>
      <c r="PJF405" s="31"/>
      <c r="PJG405" s="31"/>
      <c r="PJH405" s="31"/>
      <c r="PJI405" s="31"/>
      <c r="PJJ405" s="31"/>
      <c r="PJK405" s="31"/>
      <c r="PJL405" s="31"/>
      <c r="PJM405" s="31"/>
      <c r="PJN405" s="31"/>
      <c r="PJO405" s="31"/>
      <c r="PJP405" s="31"/>
      <c r="PJQ405" s="31"/>
      <c r="PJR405" s="31"/>
      <c r="PJS405" s="31"/>
      <c r="PJT405" s="31"/>
      <c r="PJU405" s="31"/>
      <c r="PJV405" s="31"/>
      <c r="PJW405" s="31"/>
      <c r="PJX405" s="31"/>
      <c r="PJY405" s="31"/>
      <c r="PJZ405" s="31"/>
      <c r="PKA405" s="31"/>
      <c r="PKB405" s="31"/>
      <c r="PKC405" s="31"/>
      <c r="PKD405" s="31"/>
      <c r="PKE405" s="31"/>
      <c r="PKF405" s="31"/>
      <c r="PKG405" s="31"/>
      <c r="PKH405" s="31"/>
      <c r="PKI405" s="31"/>
      <c r="PKJ405" s="31"/>
      <c r="PKK405" s="31"/>
      <c r="PKL405" s="31"/>
      <c r="PKM405" s="31"/>
      <c r="PKN405" s="31"/>
      <c r="PKO405" s="31"/>
      <c r="PKP405" s="31"/>
      <c r="PKQ405" s="31"/>
      <c r="PKR405" s="31"/>
      <c r="PKS405" s="31"/>
      <c r="PKT405" s="31"/>
      <c r="PKU405" s="31"/>
      <c r="PKV405" s="31"/>
      <c r="PKW405" s="31"/>
      <c r="PKX405" s="31"/>
      <c r="PKY405" s="31"/>
      <c r="PKZ405" s="31"/>
      <c r="PLA405" s="31"/>
      <c r="PLB405" s="31"/>
      <c r="PLC405" s="31"/>
      <c r="PLD405" s="31"/>
      <c r="PLE405" s="31"/>
      <c r="PLF405" s="31"/>
      <c r="PLG405" s="31"/>
      <c r="PLH405" s="31"/>
      <c r="PLI405" s="31"/>
      <c r="PLJ405" s="31"/>
      <c r="PLK405" s="31"/>
      <c r="PLL405" s="31"/>
      <c r="PLM405" s="31"/>
      <c r="PLN405" s="31"/>
      <c r="PLO405" s="31"/>
      <c r="PLP405" s="31"/>
      <c r="PLQ405" s="31"/>
      <c r="PLR405" s="31"/>
      <c r="PLS405" s="31"/>
      <c r="PLT405" s="31"/>
      <c r="PLU405" s="31"/>
      <c r="PLV405" s="31"/>
      <c r="PLW405" s="31"/>
      <c r="PLX405" s="31"/>
      <c r="PLY405" s="31"/>
      <c r="PLZ405" s="31"/>
      <c r="PMA405" s="31"/>
      <c r="PMB405" s="31"/>
      <c r="PMC405" s="31"/>
      <c r="PMD405" s="31"/>
      <c r="PME405" s="31"/>
      <c r="PMF405" s="31"/>
      <c r="PMG405" s="31"/>
      <c r="PMH405" s="31"/>
      <c r="PMI405" s="31"/>
      <c r="PMJ405" s="31"/>
      <c r="PMK405" s="31"/>
      <c r="PML405" s="31"/>
      <c r="PMM405" s="31"/>
      <c r="PMN405" s="31"/>
      <c r="PMO405" s="31"/>
      <c r="PMP405" s="31"/>
      <c r="PMQ405" s="31"/>
      <c r="PMR405" s="31"/>
      <c r="PMS405" s="31"/>
      <c r="PMT405" s="31"/>
      <c r="PMU405" s="31"/>
      <c r="PMV405" s="31"/>
      <c r="PMW405" s="31"/>
      <c r="PMX405" s="31"/>
      <c r="PMY405" s="31"/>
      <c r="PMZ405" s="31"/>
      <c r="PNA405" s="31"/>
      <c r="PNB405" s="31"/>
      <c r="PNC405" s="31"/>
      <c r="PND405" s="31"/>
      <c r="PNE405" s="31"/>
      <c r="PNF405" s="31"/>
      <c r="PNG405" s="31"/>
      <c r="PNH405" s="31"/>
      <c r="PNI405" s="31"/>
      <c r="PNJ405" s="31"/>
      <c r="PNK405" s="31"/>
      <c r="PNL405" s="31"/>
      <c r="PNM405" s="31"/>
      <c r="PNN405" s="31"/>
      <c r="PNO405" s="31"/>
      <c r="PNP405" s="31"/>
      <c r="PNQ405" s="31"/>
      <c r="PNR405" s="31"/>
      <c r="PNS405" s="31"/>
      <c r="PNT405" s="31"/>
      <c r="PNU405" s="31"/>
      <c r="PNV405" s="31"/>
      <c r="PNW405" s="31"/>
      <c r="PNX405" s="31"/>
      <c r="PNY405" s="31"/>
      <c r="PNZ405" s="31"/>
      <c r="POA405" s="31"/>
      <c r="POB405" s="31"/>
      <c r="POC405" s="31"/>
      <c r="POD405" s="31"/>
      <c r="POE405" s="31"/>
      <c r="POF405" s="31"/>
      <c r="POG405" s="31"/>
      <c r="POH405" s="31"/>
      <c r="POI405" s="31"/>
      <c r="POJ405" s="31"/>
      <c r="POK405" s="31"/>
      <c r="POL405" s="31"/>
      <c r="POM405" s="31"/>
      <c r="PON405" s="31"/>
      <c r="POO405" s="31"/>
      <c r="POP405" s="31"/>
      <c r="POQ405" s="31"/>
      <c r="POR405" s="31"/>
      <c r="POS405" s="31"/>
      <c r="POT405" s="31"/>
      <c r="POU405" s="31"/>
      <c r="POV405" s="31"/>
      <c r="POW405" s="31"/>
      <c r="POX405" s="31"/>
      <c r="POY405" s="31"/>
      <c r="POZ405" s="31"/>
      <c r="PPA405" s="31"/>
      <c r="PPB405" s="31"/>
      <c r="PPC405" s="31"/>
      <c r="PPD405" s="31"/>
      <c r="PPE405" s="31"/>
      <c r="PPF405" s="31"/>
      <c r="PPG405" s="31"/>
      <c r="PPH405" s="31"/>
      <c r="PPI405" s="31"/>
      <c r="PPJ405" s="31"/>
      <c r="PPK405" s="31"/>
      <c r="PPL405" s="31"/>
      <c r="PPM405" s="31"/>
      <c r="PPN405" s="31"/>
      <c r="PPO405" s="31"/>
      <c r="PPP405" s="31"/>
      <c r="PPQ405" s="31"/>
      <c r="PPR405" s="31"/>
      <c r="PPS405" s="31"/>
      <c r="PPT405" s="31"/>
      <c r="PPU405" s="31"/>
      <c r="PPV405" s="31"/>
      <c r="PPW405" s="31"/>
      <c r="PPX405" s="31"/>
      <c r="PPY405" s="31"/>
      <c r="PPZ405" s="31"/>
      <c r="PQA405" s="31"/>
      <c r="PQB405" s="31"/>
      <c r="PQC405" s="31"/>
      <c r="PQD405" s="31"/>
      <c r="PQE405" s="31"/>
      <c r="PQF405" s="31"/>
      <c r="PQG405" s="31"/>
      <c r="PQH405" s="31"/>
      <c r="PQI405" s="31"/>
      <c r="PQJ405" s="31"/>
      <c r="PQK405" s="31"/>
      <c r="PQL405" s="31"/>
      <c r="PQM405" s="31"/>
      <c r="PQN405" s="31"/>
      <c r="PQO405" s="31"/>
      <c r="PQP405" s="31"/>
      <c r="PQQ405" s="31"/>
      <c r="PQR405" s="31"/>
      <c r="PQS405" s="31"/>
      <c r="PQT405" s="31"/>
      <c r="PQU405" s="31"/>
      <c r="PQV405" s="31"/>
      <c r="PQW405" s="31"/>
      <c r="PQX405" s="31"/>
      <c r="PQY405" s="31"/>
      <c r="PQZ405" s="31"/>
      <c r="PRA405" s="31"/>
      <c r="PRB405" s="31"/>
      <c r="PRC405" s="31"/>
      <c r="PRD405" s="31"/>
      <c r="PRE405" s="31"/>
      <c r="PRF405" s="31"/>
      <c r="PRG405" s="31"/>
      <c r="PRH405" s="31"/>
      <c r="PRI405" s="31"/>
      <c r="PRJ405" s="31"/>
      <c r="PRK405" s="31"/>
      <c r="PRL405" s="31"/>
      <c r="PRM405" s="31"/>
      <c r="PRN405" s="31"/>
      <c r="PRO405" s="31"/>
      <c r="PRP405" s="31"/>
      <c r="PRQ405" s="31"/>
      <c r="PRR405" s="31"/>
      <c r="PRS405" s="31"/>
      <c r="PRT405" s="31"/>
      <c r="PRU405" s="31"/>
      <c r="PRV405" s="31"/>
      <c r="PRW405" s="31"/>
      <c r="PRX405" s="31"/>
      <c r="PRY405" s="31"/>
      <c r="PRZ405" s="31"/>
      <c r="PSA405" s="31"/>
      <c r="PSB405" s="31"/>
      <c r="PSC405" s="31"/>
      <c r="PSD405" s="31"/>
      <c r="PSE405" s="31"/>
      <c r="PSF405" s="31"/>
      <c r="PSG405" s="31"/>
      <c r="PSH405" s="31"/>
      <c r="PSI405" s="31"/>
      <c r="PSJ405" s="31"/>
      <c r="PSK405" s="31"/>
      <c r="PSL405" s="31"/>
      <c r="PSM405" s="31"/>
      <c r="PSN405" s="31"/>
      <c r="PSO405" s="31"/>
      <c r="PSP405" s="31"/>
      <c r="PSQ405" s="31"/>
      <c r="PSR405" s="31"/>
      <c r="PSS405" s="31"/>
      <c r="PST405" s="31"/>
      <c r="PSU405" s="31"/>
      <c r="PSV405" s="31"/>
      <c r="PSW405" s="31"/>
      <c r="PSX405" s="31"/>
      <c r="PSY405" s="31"/>
      <c r="PSZ405" s="31"/>
      <c r="PTA405" s="31"/>
      <c r="PTB405" s="31"/>
      <c r="PTC405" s="31"/>
      <c r="PTD405" s="31"/>
      <c r="PTE405" s="31"/>
      <c r="PTF405" s="31"/>
      <c r="PTG405" s="31"/>
      <c r="PTH405" s="31"/>
      <c r="PTI405" s="31"/>
      <c r="PTJ405" s="31"/>
      <c r="PTK405" s="31"/>
      <c r="PTL405" s="31"/>
      <c r="PTM405" s="31"/>
      <c r="PTN405" s="31"/>
      <c r="PTO405" s="31"/>
      <c r="PTP405" s="31"/>
      <c r="PTQ405" s="31"/>
      <c r="PTR405" s="31"/>
      <c r="PTS405" s="31"/>
      <c r="PTT405" s="31"/>
      <c r="PTU405" s="31"/>
      <c r="PTV405" s="31"/>
      <c r="PTW405" s="31"/>
      <c r="PTX405" s="31"/>
      <c r="PTY405" s="31"/>
      <c r="PTZ405" s="31"/>
      <c r="PUA405" s="31"/>
      <c r="PUB405" s="31"/>
      <c r="PUC405" s="31"/>
      <c r="PUD405" s="31"/>
      <c r="PUE405" s="31"/>
      <c r="PUF405" s="31"/>
      <c r="PUG405" s="31"/>
      <c r="PUH405" s="31"/>
      <c r="PUI405" s="31"/>
      <c r="PUJ405" s="31"/>
      <c r="PUK405" s="31"/>
      <c r="PUL405" s="31"/>
      <c r="PUM405" s="31"/>
      <c r="PUN405" s="31"/>
      <c r="PUO405" s="31"/>
      <c r="PUP405" s="31"/>
      <c r="PUQ405" s="31"/>
      <c r="PUR405" s="31"/>
      <c r="PUS405" s="31"/>
      <c r="PUT405" s="31"/>
      <c r="PUU405" s="31"/>
      <c r="PUV405" s="31"/>
      <c r="PUW405" s="31"/>
      <c r="PUX405" s="31"/>
      <c r="PUY405" s="31"/>
      <c r="PUZ405" s="31"/>
      <c r="PVA405" s="31"/>
      <c r="PVB405" s="31"/>
      <c r="PVC405" s="31"/>
      <c r="PVD405" s="31"/>
      <c r="PVE405" s="31"/>
      <c r="PVF405" s="31"/>
      <c r="PVG405" s="31"/>
      <c r="PVH405" s="31"/>
      <c r="PVI405" s="31"/>
      <c r="PVJ405" s="31"/>
      <c r="PVK405" s="31"/>
      <c r="PVL405" s="31"/>
      <c r="PVM405" s="31"/>
      <c r="PVN405" s="31"/>
      <c r="PVO405" s="31"/>
      <c r="PVP405" s="31"/>
      <c r="PVQ405" s="31"/>
      <c r="PVR405" s="31"/>
      <c r="PVS405" s="31"/>
      <c r="PVT405" s="31"/>
      <c r="PVU405" s="31"/>
      <c r="PVV405" s="31"/>
      <c r="PVW405" s="31"/>
      <c r="PVX405" s="31"/>
      <c r="PVY405" s="31"/>
      <c r="PVZ405" s="31"/>
      <c r="PWA405" s="31"/>
      <c r="PWB405" s="31"/>
      <c r="PWC405" s="31"/>
      <c r="PWD405" s="31"/>
      <c r="PWE405" s="31"/>
      <c r="PWF405" s="31"/>
      <c r="PWG405" s="31"/>
      <c r="PWH405" s="31"/>
      <c r="PWI405" s="31"/>
      <c r="PWJ405" s="31"/>
      <c r="PWK405" s="31"/>
      <c r="PWL405" s="31"/>
      <c r="PWM405" s="31"/>
      <c r="PWN405" s="31"/>
      <c r="PWO405" s="31"/>
      <c r="PWP405" s="31"/>
      <c r="PWQ405" s="31"/>
      <c r="PWR405" s="31"/>
      <c r="PWS405" s="31"/>
      <c r="PWT405" s="31"/>
      <c r="PWU405" s="31"/>
      <c r="PWV405" s="31"/>
      <c r="PWW405" s="31"/>
      <c r="PWX405" s="31"/>
      <c r="PWY405" s="31"/>
      <c r="PWZ405" s="31"/>
      <c r="PXA405" s="31"/>
      <c r="PXB405" s="31"/>
      <c r="PXC405" s="31"/>
      <c r="PXD405" s="31"/>
      <c r="PXE405" s="31"/>
      <c r="PXF405" s="31"/>
      <c r="PXG405" s="31"/>
      <c r="PXH405" s="31"/>
      <c r="PXI405" s="31"/>
      <c r="PXJ405" s="31"/>
      <c r="PXK405" s="31"/>
      <c r="PXL405" s="31"/>
      <c r="PXM405" s="31"/>
      <c r="PXN405" s="31"/>
      <c r="PXO405" s="31"/>
      <c r="PXP405" s="31"/>
      <c r="PXQ405" s="31"/>
      <c r="PXR405" s="31"/>
      <c r="PXS405" s="31"/>
      <c r="PXT405" s="31"/>
      <c r="PXU405" s="31"/>
      <c r="PXV405" s="31"/>
      <c r="PXW405" s="31"/>
      <c r="PXX405" s="31"/>
      <c r="PXY405" s="31"/>
      <c r="PXZ405" s="31"/>
      <c r="PYA405" s="31"/>
      <c r="PYB405" s="31"/>
      <c r="PYC405" s="31"/>
      <c r="PYD405" s="31"/>
      <c r="PYE405" s="31"/>
      <c r="PYF405" s="31"/>
      <c r="PYG405" s="31"/>
      <c r="PYH405" s="31"/>
      <c r="PYI405" s="31"/>
      <c r="PYJ405" s="31"/>
      <c r="PYK405" s="31"/>
      <c r="PYL405" s="31"/>
      <c r="PYM405" s="31"/>
      <c r="PYN405" s="31"/>
      <c r="PYO405" s="31"/>
      <c r="PYP405" s="31"/>
      <c r="PYQ405" s="31"/>
      <c r="PYR405" s="31"/>
      <c r="PYS405" s="31"/>
      <c r="PYT405" s="31"/>
      <c r="PYU405" s="31"/>
      <c r="PYV405" s="31"/>
      <c r="PYW405" s="31"/>
      <c r="PYX405" s="31"/>
      <c r="PYY405" s="31"/>
      <c r="PYZ405" s="31"/>
      <c r="PZA405" s="31"/>
      <c r="PZB405" s="31"/>
      <c r="PZC405" s="31"/>
      <c r="PZD405" s="31"/>
      <c r="PZE405" s="31"/>
      <c r="PZF405" s="31"/>
      <c r="PZG405" s="31"/>
      <c r="PZH405" s="31"/>
      <c r="PZI405" s="31"/>
      <c r="PZJ405" s="31"/>
      <c r="PZK405" s="31"/>
      <c r="PZL405" s="31"/>
      <c r="PZM405" s="31"/>
      <c r="PZN405" s="31"/>
      <c r="PZO405" s="31"/>
      <c r="PZP405" s="31"/>
      <c r="PZQ405" s="31"/>
      <c r="PZR405" s="31"/>
      <c r="PZS405" s="31"/>
      <c r="PZT405" s="31"/>
      <c r="PZU405" s="31"/>
      <c r="PZV405" s="31"/>
      <c r="PZW405" s="31"/>
      <c r="PZX405" s="31"/>
      <c r="PZY405" s="31"/>
      <c r="PZZ405" s="31"/>
      <c r="QAA405" s="31"/>
      <c r="QAB405" s="31"/>
      <c r="QAC405" s="31"/>
      <c r="QAD405" s="31"/>
      <c r="QAE405" s="31"/>
      <c r="QAF405" s="31"/>
      <c r="QAG405" s="31"/>
      <c r="QAH405" s="31"/>
      <c r="QAI405" s="31"/>
      <c r="QAJ405" s="31"/>
      <c r="QAK405" s="31"/>
      <c r="QAL405" s="31"/>
      <c r="QAM405" s="31"/>
      <c r="QAN405" s="31"/>
      <c r="QAO405" s="31"/>
      <c r="QAP405" s="31"/>
      <c r="QAQ405" s="31"/>
      <c r="QAR405" s="31"/>
      <c r="QAS405" s="31"/>
      <c r="QAT405" s="31"/>
      <c r="QAU405" s="31"/>
      <c r="QAV405" s="31"/>
      <c r="QAW405" s="31"/>
      <c r="QAX405" s="31"/>
      <c r="QAY405" s="31"/>
      <c r="QAZ405" s="31"/>
      <c r="QBA405" s="31"/>
      <c r="QBB405" s="31"/>
      <c r="QBC405" s="31"/>
      <c r="QBD405" s="31"/>
      <c r="QBE405" s="31"/>
      <c r="QBF405" s="31"/>
      <c r="QBG405" s="31"/>
      <c r="QBH405" s="31"/>
      <c r="QBI405" s="31"/>
      <c r="QBJ405" s="31"/>
      <c r="QBK405" s="31"/>
      <c r="QBL405" s="31"/>
      <c r="QBM405" s="31"/>
      <c r="QBN405" s="31"/>
      <c r="QBO405" s="31"/>
      <c r="QBP405" s="31"/>
      <c r="QBQ405" s="31"/>
      <c r="QBR405" s="31"/>
      <c r="QBS405" s="31"/>
      <c r="QBT405" s="31"/>
      <c r="QBU405" s="31"/>
      <c r="QBV405" s="31"/>
      <c r="QBW405" s="31"/>
      <c r="QBX405" s="31"/>
      <c r="QBY405" s="31"/>
      <c r="QBZ405" s="31"/>
      <c r="QCA405" s="31"/>
      <c r="QCB405" s="31"/>
      <c r="QCC405" s="31"/>
      <c r="QCD405" s="31"/>
      <c r="QCE405" s="31"/>
      <c r="QCF405" s="31"/>
      <c r="QCG405" s="31"/>
      <c r="QCH405" s="31"/>
      <c r="QCI405" s="31"/>
      <c r="QCJ405" s="31"/>
      <c r="QCK405" s="31"/>
      <c r="QCL405" s="31"/>
      <c r="QCM405" s="31"/>
      <c r="QCN405" s="31"/>
      <c r="QCO405" s="31"/>
      <c r="QCP405" s="31"/>
      <c r="QCQ405" s="31"/>
      <c r="QCR405" s="31"/>
      <c r="QCS405" s="31"/>
      <c r="QCT405" s="31"/>
      <c r="QCU405" s="31"/>
      <c r="QCV405" s="31"/>
      <c r="QCW405" s="31"/>
      <c r="QCX405" s="31"/>
      <c r="QCY405" s="31"/>
      <c r="QCZ405" s="31"/>
      <c r="QDA405" s="31"/>
      <c r="QDB405" s="31"/>
      <c r="QDC405" s="31"/>
      <c r="QDD405" s="31"/>
      <c r="QDE405" s="31"/>
      <c r="QDF405" s="31"/>
      <c r="QDG405" s="31"/>
      <c r="QDH405" s="31"/>
      <c r="QDI405" s="31"/>
      <c r="QDJ405" s="31"/>
      <c r="QDK405" s="31"/>
      <c r="QDL405" s="31"/>
      <c r="QDM405" s="31"/>
      <c r="QDN405" s="31"/>
      <c r="QDO405" s="31"/>
      <c r="QDP405" s="31"/>
      <c r="QDQ405" s="31"/>
      <c r="QDR405" s="31"/>
      <c r="QDS405" s="31"/>
      <c r="QDT405" s="31"/>
      <c r="QDU405" s="31"/>
      <c r="QDV405" s="31"/>
      <c r="QDW405" s="31"/>
      <c r="QDX405" s="31"/>
      <c r="QDY405" s="31"/>
      <c r="QDZ405" s="31"/>
      <c r="QEA405" s="31"/>
      <c r="QEB405" s="31"/>
      <c r="QEC405" s="31"/>
      <c r="QED405" s="31"/>
      <c r="QEE405" s="31"/>
      <c r="QEF405" s="31"/>
      <c r="QEG405" s="31"/>
      <c r="QEH405" s="31"/>
      <c r="QEI405" s="31"/>
      <c r="QEJ405" s="31"/>
      <c r="QEK405" s="31"/>
      <c r="QEL405" s="31"/>
      <c r="QEM405" s="31"/>
      <c r="QEN405" s="31"/>
      <c r="QEO405" s="31"/>
      <c r="QEP405" s="31"/>
      <c r="QEQ405" s="31"/>
      <c r="QER405" s="31"/>
      <c r="QES405" s="31"/>
      <c r="QET405" s="31"/>
      <c r="QEU405" s="31"/>
      <c r="QEV405" s="31"/>
      <c r="QEW405" s="31"/>
      <c r="QEX405" s="31"/>
      <c r="QEY405" s="31"/>
      <c r="QEZ405" s="31"/>
      <c r="QFA405" s="31"/>
      <c r="QFB405" s="31"/>
      <c r="QFC405" s="31"/>
      <c r="QFD405" s="31"/>
      <c r="QFE405" s="31"/>
      <c r="QFF405" s="31"/>
      <c r="QFG405" s="31"/>
      <c r="QFH405" s="31"/>
      <c r="QFI405" s="31"/>
      <c r="QFJ405" s="31"/>
      <c r="QFK405" s="31"/>
      <c r="QFL405" s="31"/>
      <c r="QFM405" s="31"/>
      <c r="QFN405" s="31"/>
      <c r="QFO405" s="31"/>
      <c r="QFP405" s="31"/>
      <c r="QFQ405" s="31"/>
      <c r="QFR405" s="31"/>
      <c r="QFS405" s="31"/>
      <c r="QFT405" s="31"/>
      <c r="QFU405" s="31"/>
      <c r="QFV405" s="31"/>
      <c r="QFW405" s="31"/>
      <c r="QFX405" s="31"/>
      <c r="QFY405" s="31"/>
      <c r="QFZ405" s="31"/>
      <c r="QGA405" s="31"/>
      <c r="QGB405" s="31"/>
      <c r="QGC405" s="31"/>
      <c r="QGD405" s="31"/>
      <c r="QGE405" s="31"/>
      <c r="QGF405" s="31"/>
      <c r="QGG405" s="31"/>
      <c r="QGH405" s="31"/>
      <c r="QGI405" s="31"/>
      <c r="QGJ405" s="31"/>
      <c r="QGK405" s="31"/>
      <c r="QGL405" s="31"/>
      <c r="QGM405" s="31"/>
      <c r="QGN405" s="31"/>
      <c r="QGO405" s="31"/>
      <c r="QGP405" s="31"/>
      <c r="QGQ405" s="31"/>
      <c r="QGR405" s="31"/>
      <c r="QGS405" s="31"/>
      <c r="QGT405" s="31"/>
      <c r="QGU405" s="31"/>
      <c r="QGV405" s="31"/>
      <c r="QGW405" s="31"/>
      <c r="QGX405" s="31"/>
      <c r="QGY405" s="31"/>
      <c r="QGZ405" s="31"/>
      <c r="QHA405" s="31"/>
      <c r="QHB405" s="31"/>
      <c r="QHC405" s="31"/>
      <c r="QHD405" s="31"/>
      <c r="QHE405" s="31"/>
      <c r="QHF405" s="31"/>
      <c r="QHG405" s="31"/>
      <c r="QHH405" s="31"/>
      <c r="QHI405" s="31"/>
      <c r="QHJ405" s="31"/>
      <c r="QHK405" s="31"/>
      <c r="QHL405" s="31"/>
      <c r="QHM405" s="31"/>
      <c r="QHN405" s="31"/>
      <c r="QHO405" s="31"/>
      <c r="QHP405" s="31"/>
      <c r="QHQ405" s="31"/>
      <c r="QHR405" s="31"/>
      <c r="QHS405" s="31"/>
      <c r="QHT405" s="31"/>
      <c r="QHU405" s="31"/>
      <c r="QHV405" s="31"/>
      <c r="QHW405" s="31"/>
      <c r="QHX405" s="31"/>
      <c r="QHY405" s="31"/>
      <c r="QHZ405" s="31"/>
      <c r="QIA405" s="31"/>
      <c r="QIB405" s="31"/>
      <c r="QIC405" s="31"/>
      <c r="QID405" s="31"/>
      <c r="QIE405" s="31"/>
      <c r="QIF405" s="31"/>
      <c r="QIG405" s="31"/>
      <c r="QIH405" s="31"/>
      <c r="QII405" s="31"/>
      <c r="QIJ405" s="31"/>
      <c r="QIK405" s="31"/>
      <c r="QIL405" s="31"/>
      <c r="QIM405" s="31"/>
      <c r="QIN405" s="31"/>
      <c r="QIO405" s="31"/>
      <c r="QIP405" s="31"/>
      <c r="QIQ405" s="31"/>
      <c r="QIR405" s="31"/>
      <c r="QIS405" s="31"/>
      <c r="QIT405" s="31"/>
      <c r="QIU405" s="31"/>
      <c r="QIV405" s="31"/>
      <c r="QIW405" s="31"/>
      <c r="QIX405" s="31"/>
      <c r="QIY405" s="31"/>
      <c r="QIZ405" s="31"/>
      <c r="QJA405" s="31"/>
      <c r="QJB405" s="31"/>
      <c r="QJC405" s="31"/>
      <c r="QJD405" s="31"/>
      <c r="QJE405" s="31"/>
      <c r="QJF405" s="31"/>
      <c r="QJG405" s="31"/>
      <c r="QJH405" s="31"/>
      <c r="QJI405" s="31"/>
      <c r="QJJ405" s="31"/>
      <c r="QJK405" s="31"/>
      <c r="QJL405" s="31"/>
      <c r="QJM405" s="31"/>
      <c r="QJN405" s="31"/>
      <c r="QJO405" s="31"/>
      <c r="QJP405" s="31"/>
      <c r="QJQ405" s="31"/>
      <c r="QJR405" s="31"/>
      <c r="QJS405" s="31"/>
      <c r="QJT405" s="31"/>
      <c r="QJU405" s="31"/>
      <c r="QJV405" s="31"/>
      <c r="QJW405" s="31"/>
      <c r="QJX405" s="31"/>
      <c r="QJY405" s="31"/>
      <c r="QJZ405" s="31"/>
      <c r="QKA405" s="31"/>
      <c r="QKB405" s="31"/>
      <c r="QKC405" s="31"/>
      <c r="QKD405" s="31"/>
      <c r="QKE405" s="31"/>
      <c r="QKF405" s="31"/>
      <c r="QKG405" s="31"/>
      <c r="QKH405" s="31"/>
      <c r="QKI405" s="31"/>
      <c r="QKJ405" s="31"/>
      <c r="QKK405" s="31"/>
      <c r="QKL405" s="31"/>
      <c r="QKM405" s="31"/>
      <c r="QKN405" s="31"/>
      <c r="QKO405" s="31"/>
      <c r="QKP405" s="31"/>
      <c r="QKQ405" s="31"/>
      <c r="QKR405" s="31"/>
      <c r="QKS405" s="31"/>
      <c r="QKT405" s="31"/>
      <c r="QKU405" s="31"/>
      <c r="QKV405" s="31"/>
      <c r="QKW405" s="31"/>
      <c r="QKX405" s="31"/>
      <c r="QKY405" s="31"/>
      <c r="QKZ405" s="31"/>
      <c r="QLA405" s="31"/>
      <c r="QLB405" s="31"/>
      <c r="QLC405" s="31"/>
      <c r="QLD405" s="31"/>
      <c r="QLE405" s="31"/>
      <c r="QLF405" s="31"/>
      <c r="QLG405" s="31"/>
      <c r="QLH405" s="31"/>
      <c r="QLI405" s="31"/>
      <c r="QLJ405" s="31"/>
      <c r="QLK405" s="31"/>
      <c r="QLL405" s="31"/>
      <c r="QLM405" s="31"/>
      <c r="QLN405" s="31"/>
      <c r="QLO405" s="31"/>
      <c r="QLP405" s="31"/>
      <c r="QLQ405" s="31"/>
      <c r="QLR405" s="31"/>
      <c r="QLS405" s="31"/>
      <c r="QLT405" s="31"/>
      <c r="QLU405" s="31"/>
      <c r="QLV405" s="31"/>
      <c r="QLW405" s="31"/>
      <c r="QLX405" s="31"/>
      <c r="QLY405" s="31"/>
      <c r="QLZ405" s="31"/>
      <c r="QMA405" s="31"/>
      <c r="QMB405" s="31"/>
      <c r="QMC405" s="31"/>
      <c r="QMD405" s="31"/>
      <c r="QME405" s="31"/>
      <c r="QMF405" s="31"/>
      <c r="QMG405" s="31"/>
      <c r="QMH405" s="31"/>
      <c r="QMI405" s="31"/>
      <c r="QMJ405" s="31"/>
      <c r="QMK405" s="31"/>
      <c r="QML405" s="31"/>
      <c r="QMM405" s="31"/>
      <c r="QMN405" s="31"/>
      <c r="QMO405" s="31"/>
      <c r="QMP405" s="31"/>
      <c r="QMQ405" s="31"/>
      <c r="QMR405" s="31"/>
      <c r="QMS405" s="31"/>
      <c r="QMT405" s="31"/>
      <c r="QMU405" s="31"/>
      <c r="QMV405" s="31"/>
      <c r="QMW405" s="31"/>
      <c r="QMX405" s="31"/>
      <c r="QMY405" s="31"/>
      <c r="QMZ405" s="31"/>
      <c r="QNA405" s="31"/>
      <c r="QNB405" s="31"/>
      <c r="QNC405" s="31"/>
      <c r="QND405" s="31"/>
      <c r="QNE405" s="31"/>
      <c r="QNF405" s="31"/>
      <c r="QNG405" s="31"/>
      <c r="QNH405" s="31"/>
      <c r="QNI405" s="31"/>
      <c r="QNJ405" s="31"/>
      <c r="QNK405" s="31"/>
      <c r="QNL405" s="31"/>
      <c r="QNM405" s="31"/>
      <c r="QNN405" s="31"/>
      <c r="QNO405" s="31"/>
      <c r="QNP405" s="31"/>
      <c r="QNQ405" s="31"/>
      <c r="QNR405" s="31"/>
      <c r="QNS405" s="31"/>
      <c r="QNT405" s="31"/>
      <c r="QNU405" s="31"/>
      <c r="QNV405" s="31"/>
      <c r="QNW405" s="31"/>
      <c r="QNX405" s="31"/>
      <c r="QNY405" s="31"/>
      <c r="QNZ405" s="31"/>
      <c r="QOA405" s="31"/>
      <c r="QOB405" s="31"/>
      <c r="QOC405" s="31"/>
      <c r="QOD405" s="31"/>
      <c r="QOE405" s="31"/>
      <c r="QOF405" s="31"/>
      <c r="QOG405" s="31"/>
      <c r="QOH405" s="31"/>
      <c r="QOI405" s="31"/>
      <c r="QOJ405" s="31"/>
      <c r="QOK405" s="31"/>
      <c r="QOL405" s="31"/>
      <c r="QOM405" s="31"/>
      <c r="QON405" s="31"/>
      <c r="QOO405" s="31"/>
      <c r="QOP405" s="31"/>
      <c r="QOQ405" s="31"/>
      <c r="QOR405" s="31"/>
      <c r="QOS405" s="31"/>
      <c r="QOT405" s="31"/>
      <c r="QOU405" s="31"/>
      <c r="QOV405" s="31"/>
      <c r="QOW405" s="31"/>
      <c r="QOX405" s="31"/>
      <c r="QOY405" s="31"/>
      <c r="QOZ405" s="31"/>
      <c r="QPA405" s="31"/>
      <c r="QPB405" s="31"/>
      <c r="QPC405" s="31"/>
      <c r="QPD405" s="31"/>
      <c r="QPE405" s="31"/>
      <c r="QPF405" s="31"/>
      <c r="QPG405" s="31"/>
      <c r="QPH405" s="31"/>
      <c r="QPI405" s="31"/>
      <c r="QPJ405" s="31"/>
      <c r="QPK405" s="31"/>
      <c r="QPL405" s="31"/>
      <c r="QPM405" s="31"/>
      <c r="QPN405" s="31"/>
      <c r="QPO405" s="31"/>
      <c r="QPP405" s="31"/>
      <c r="QPQ405" s="31"/>
      <c r="QPR405" s="31"/>
      <c r="QPS405" s="31"/>
      <c r="QPT405" s="31"/>
      <c r="QPU405" s="31"/>
      <c r="QPV405" s="31"/>
      <c r="QPW405" s="31"/>
      <c r="QPX405" s="31"/>
      <c r="QPY405" s="31"/>
      <c r="QPZ405" s="31"/>
      <c r="QQA405" s="31"/>
      <c r="QQB405" s="31"/>
      <c r="QQC405" s="31"/>
      <c r="QQD405" s="31"/>
      <c r="QQE405" s="31"/>
      <c r="QQF405" s="31"/>
      <c r="QQG405" s="31"/>
      <c r="QQH405" s="31"/>
      <c r="QQI405" s="31"/>
      <c r="QQJ405" s="31"/>
      <c r="QQK405" s="31"/>
      <c r="QQL405" s="31"/>
      <c r="QQM405" s="31"/>
      <c r="QQN405" s="31"/>
      <c r="QQO405" s="31"/>
      <c r="QQP405" s="31"/>
      <c r="QQQ405" s="31"/>
      <c r="QQR405" s="31"/>
      <c r="QQS405" s="31"/>
      <c r="QQT405" s="31"/>
      <c r="QQU405" s="31"/>
      <c r="QQV405" s="31"/>
      <c r="QQW405" s="31"/>
      <c r="QQX405" s="31"/>
      <c r="QQY405" s="31"/>
      <c r="QQZ405" s="31"/>
      <c r="QRA405" s="31"/>
      <c r="QRB405" s="31"/>
      <c r="QRC405" s="31"/>
      <c r="QRD405" s="31"/>
      <c r="QRE405" s="31"/>
      <c r="QRF405" s="31"/>
      <c r="QRG405" s="31"/>
      <c r="QRH405" s="31"/>
      <c r="QRI405" s="31"/>
      <c r="QRJ405" s="31"/>
      <c r="QRK405" s="31"/>
      <c r="QRL405" s="31"/>
      <c r="QRM405" s="31"/>
      <c r="QRN405" s="31"/>
      <c r="QRO405" s="31"/>
      <c r="QRP405" s="31"/>
      <c r="QRQ405" s="31"/>
      <c r="QRR405" s="31"/>
      <c r="QRS405" s="31"/>
      <c r="QRT405" s="31"/>
      <c r="QRU405" s="31"/>
      <c r="QRV405" s="31"/>
      <c r="QRW405" s="31"/>
      <c r="QRX405" s="31"/>
      <c r="QRY405" s="31"/>
      <c r="QRZ405" s="31"/>
      <c r="QSA405" s="31"/>
      <c r="QSB405" s="31"/>
      <c r="QSC405" s="31"/>
      <c r="QSD405" s="31"/>
      <c r="QSE405" s="31"/>
      <c r="QSF405" s="31"/>
      <c r="QSG405" s="31"/>
      <c r="QSH405" s="31"/>
      <c r="QSI405" s="31"/>
      <c r="QSJ405" s="31"/>
      <c r="QSK405" s="31"/>
      <c r="QSL405" s="31"/>
      <c r="QSM405" s="31"/>
      <c r="QSN405" s="31"/>
      <c r="QSO405" s="31"/>
      <c r="QSP405" s="31"/>
      <c r="QSQ405" s="31"/>
      <c r="QSR405" s="31"/>
      <c r="QSS405" s="31"/>
      <c r="QST405" s="31"/>
      <c r="QSU405" s="31"/>
      <c r="QSV405" s="31"/>
      <c r="QSW405" s="31"/>
      <c r="QSX405" s="31"/>
      <c r="QSY405" s="31"/>
      <c r="QSZ405" s="31"/>
      <c r="QTA405" s="31"/>
      <c r="QTB405" s="31"/>
      <c r="QTC405" s="31"/>
      <c r="QTD405" s="31"/>
      <c r="QTE405" s="31"/>
      <c r="QTF405" s="31"/>
      <c r="QTG405" s="31"/>
      <c r="QTH405" s="31"/>
      <c r="QTI405" s="31"/>
      <c r="QTJ405" s="31"/>
      <c r="QTK405" s="31"/>
      <c r="QTL405" s="31"/>
      <c r="QTM405" s="31"/>
      <c r="QTN405" s="31"/>
      <c r="QTO405" s="31"/>
      <c r="QTP405" s="31"/>
      <c r="QTQ405" s="31"/>
      <c r="QTR405" s="31"/>
      <c r="QTS405" s="31"/>
      <c r="QTT405" s="31"/>
      <c r="QTU405" s="31"/>
      <c r="QTV405" s="31"/>
      <c r="QTW405" s="31"/>
      <c r="QTX405" s="31"/>
      <c r="QTY405" s="31"/>
      <c r="QTZ405" s="31"/>
      <c r="QUA405" s="31"/>
      <c r="QUB405" s="31"/>
      <c r="QUC405" s="31"/>
      <c r="QUD405" s="31"/>
      <c r="QUE405" s="31"/>
      <c r="QUF405" s="31"/>
      <c r="QUG405" s="31"/>
      <c r="QUH405" s="31"/>
      <c r="QUI405" s="31"/>
      <c r="QUJ405" s="31"/>
      <c r="QUK405" s="31"/>
      <c r="QUL405" s="31"/>
      <c r="QUM405" s="31"/>
      <c r="QUN405" s="31"/>
      <c r="QUO405" s="31"/>
      <c r="QUP405" s="31"/>
      <c r="QUQ405" s="31"/>
      <c r="QUR405" s="31"/>
      <c r="QUS405" s="31"/>
      <c r="QUT405" s="31"/>
      <c r="QUU405" s="31"/>
      <c r="QUV405" s="31"/>
      <c r="QUW405" s="31"/>
      <c r="QUX405" s="31"/>
      <c r="QUY405" s="31"/>
      <c r="QUZ405" s="31"/>
      <c r="QVA405" s="31"/>
      <c r="QVB405" s="31"/>
      <c r="QVC405" s="31"/>
      <c r="QVD405" s="31"/>
      <c r="QVE405" s="31"/>
      <c r="QVF405" s="31"/>
      <c r="QVG405" s="31"/>
      <c r="QVH405" s="31"/>
      <c r="QVI405" s="31"/>
      <c r="QVJ405" s="31"/>
      <c r="QVK405" s="31"/>
      <c r="QVL405" s="31"/>
      <c r="QVM405" s="31"/>
      <c r="QVN405" s="31"/>
      <c r="QVO405" s="31"/>
      <c r="QVP405" s="31"/>
      <c r="QVQ405" s="31"/>
      <c r="QVR405" s="31"/>
      <c r="QVS405" s="31"/>
      <c r="QVT405" s="31"/>
      <c r="QVU405" s="31"/>
      <c r="QVV405" s="31"/>
      <c r="QVW405" s="31"/>
      <c r="QVX405" s="31"/>
      <c r="QVY405" s="31"/>
      <c r="QVZ405" s="31"/>
      <c r="QWA405" s="31"/>
      <c r="QWB405" s="31"/>
      <c r="QWC405" s="31"/>
      <c r="QWD405" s="31"/>
      <c r="QWE405" s="31"/>
      <c r="QWF405" s="31"/>
      <c r="QWG405" s="31"/>
      <c r="QWH405" s="31"/>
      <c r="QWI405" s="31"/>
      <c r="QWJ405" s="31"/>
      <c r="QWK405" s="31"/>
      <c r="QWL405" s="31"/>
      <c r="QWM405" s="31"/>
      <c r="QWN405" s="31"/>
      <c r="QWO405" s="31"/>
      <c r="QWP405" s="31"/>
      <c r="QWQ405" s="31"/>
      <c r="QWR405" s="31"/>
      <c r="QWS405" s="31"/>
      <c r="QWT405" s="31"/>
      <c r="QWU405" s="31"/>
      <c r="QWV405" s="31"/>
      <c r="QWW405" s="31"/>
      <c r="QWX405" s="31"/>
      <c r="QWY405" s="31"/>
      <c r="QWZ405" s="31"/>
      <c r="QXA405" s="31"/>
      <c r="QXB405" s="31"/>
      <c r="QXC405" s="31"/>
      <c r="QXD405" s="31"/>
      <c r="QXE405" s="31"/>
      <c r="QXF405" s="31"/>
      <c r="QXG405" s="31"/>
      <c r="QXH405" s="31"/>
      <c r="QXI405" s="31"/>
      <c r="QXJ405" s="31"/>
      <c r="QXK405" s="31"/>
      <c r="QXL405" s="31"/>
      <c r="QXM405" s="31"/>
      <c r="QXN405" s="31"/>
      <c r="QXO405" s="31"/>
      <c r="QXP405" s="31"/>
      <c r="QXQ405" s="31"/>
      <c r="QXR405" s="31"/>
      <c r="QXS405" s="31"/>
      <c r="QXT405" s="31"/>
      <c r="QXU405" s="31"/>
      <c r="QXV405" s="31"/>
      <c r="QXW405" s="31"/>
      <c r="QXX405" s="31"/>
      <c r="QXY405" s="31"/>
      <c r="QXZ405" s="31"/>
      <c r="QYA405" s="31"/>
      <c r="QYB405" s="31"/>
      <c r="QYC405" s="31"/>
      <c r="QYD405" s="31"/>
      <c r="QYE405" s="31"/>
      <c r="QYF405" s="31"/>
      <c r="QYG405" s="31"/>
      <c r="QYH405" s="31"/>
      <c r="QYI405" s="31"/>
      <c r="QYJ405" s="31"/>
      <c r="QYK405" s="31"/>
      <c r="QYL405" s="31"/>
      <c r="QYM405" s="31"/>
      <c r="QYN405" s="31"/>
      <c r="QYO405" s="31"/>
      <c r="QYP405" s="31"/>
      <c r="QYQ405" s="31"/>
      <c r="QYR405" s="31"/>
      <c r="QYS405" s="31"/>
      <c r="QYT405" s="31"/>
      <c r="QYU405" s="31"/>
      <c r="QYV405" s="31"/>
      <c r="QYW405" s="31"/>
      <c r="QYX405" s="31"/>
      <c r="QYY405" s="31"/>
      <c r="QYZ405" s="31"/>
      <c r="QZA405" s="31"/>
      <c r="QZB405" s="31"/>
      <c r="QZC405" s="31"/>
      <c r="QZD405" s="31"/>
      <c r="QZE405" s="31"/>
      <c r="QZF405" s="31"/>
      <c r="QZG405" s="31"/>
      <c r="QZH405" s="31"/>
      <c r="QZI405" s="31"/>
      <c r="QZJ405" s="31"/>
      <c r="QZK405" s="31"/>
      <c r="QZL405" s="31"/>
      <c r="QZM405" s="31"/>
      <c r="QZN405" s="31"/>
      <c r="QZO405" s="31"/>
      <c r="QZP405" s="31"/>
      <c r="QZQ405" s="31"/>
      <c r="QZR405" s="31"/>
      <c r="QZS405" s="31"/>
      <c r="QZT405" s="31"/>
      <c r="QZU405" s="31"/>
      <c r="QZV405" s="31"/>
      <c r="QZW405" s="31"/>
      <c r="QZX405" s="31"/>
      <c r="QZY405" s="31"/>
      <c r="QZZ405" s="31"/>
      <c r="RAA405" s="31"/>
      <c r="RAB405" s="31"/>
      <c r="RAC405" s="31"/>
      <c r="RAD405" s="31"/>
      <c r="RAE405" s="31"/>
      <c r="RAF405" s="31"/>
      <c r="RAG405" s="31"/>
      <c r="RAH405" s="31"/>
      <c r="RAI405" s="31"/>
      <c r="RAJ405" s="31"/>
      <c r="RAK405" s="31"/>
      <c r="RAL405" s="31"/>
      <c r="RAM405" s="31"/>
      <c r="RAN405" s="31"/>
      <c r="RAO405" s="31"/>
      <c r="RAP405" s="31"/>
      <c r="RAQ405" s="31"/>
      <c r="RAR405" s="31"/>
      <c r="RAS405" s="31"/>
      <c r="RAT405" s="31"/>
      <c r="RAU405" s="31"/>
      <c r="RAV405" s="31"/>
      <c r="RAW405" s="31"/>
      <c r="RAX405" s="31"/>
      <c r="RAY405" s="31"/>
      <c r="RAZ405" s="31"/>
      <c r="RBA405" s="31"/>
      <c r="RBB405" s="31"/>
      <c r="RBC405" s="31"/>
      <c r="RBD405" s="31"/>
      <c r="RBE405" s="31"/>
      <c r="RBF405" s="31"/>
      <c r="RBG405" s="31"/>
      <c r="RBH405" s="31"/>
      <c r="RBI405" s="31"/>
      <c r="RBJ405" s="31"/>
      <c r="RBK405" s="31"/>
      <c r="RBL405" s="31"/>
      <c r="RBM405" s="31"/>
      <c r="RBN405" s="31"/>
      <c r="RBO405" s="31"/>
      <c r="RBP405" s="31"/>
      <c r="RBQ405" s="31"/>
      <c r="RBR405" s="31"/>
      <c r="RBS405" s="31"/>
      <c r="RBT405" s="31"/>
      <c r="RBU405" s="31"/>
      <c r="RBV405" s="31"/>
      <c r="RBW405" s="31"/>
      <c r="RBX405" s="31"/>
      <c r="RBY405" s="31"/>
      <c r="RBZ405" s="31"/>
      <c r="RCA405" s="31"/>
      <c r="RCB405" s="31"/>
      <c r="RCC405" s="31"/>
      <c r="RCD405" s="31"/>
      <c r="RCE405" s="31"/>
      <c r="RCF405" s="31"/>
      <c r="RCG405" s="31"/>
      <c r="RCH405" s="31"/>
      <c r="RCI405" s="31"/>
      <c r="RCJ405" s="31"/>
      <c r="RCK405" s="31"/>
      <c r="RCL405" s="31"/>
      <c r="RCM405" s="31"/>
      <c r="RCN405" s="31"/>
      <c r="RCO405" s="31"/>
      <c r="RCP405" s="31"/>
      <c r="RCQ405" s="31"/>
      <c r="RCR405" s="31"/>
      <c r="RCS405" s="31"/>
      <c r="RCT405" s="31"/>
      <c r="RCU405" s="31"/>
      <c r="RCV405" s="31"/>
      <c r="RCW405" s="31"/>
      <c r="RCX405" s="31"/>
      <c r="RCY405" s="31"/>
      <c r="RCZ405" s="31"/>
      <c r="RDA405" s="31"/>
      <c r="RDB405" s="31"/>
      <c r="RDC405" s="31"/>
      <c r="RDD405" s="31"/>
      <c r="RDE405" s="31"/>
      <c r="RDF405" s="31"/>
      <c r="RDG405" s="31"/>
      <c r="RDH405" s="31"/>
      <c r="RDI405" s="31"/>
      <c r="RDJ405" s="31"/>
      <c r="RDK405" s="31"/>
      <c r="RDL405" s="31"/>
      <c r="RDM405" s="31"/>
      <c r="RDN405" s="31"/>
      <c r="RDO405" s="31"/>
      <c r="RDP405" s="31"/>
      <c r="RDQ405" s="31"/>
      <c r="RDR405" s="31"/>
      <c r="RDS405" s="31"/>
      <c r="RDT405" s="31"/>
      <c r="RDU405" s="31"/>
      <c r="RDV405" s="31"/>
      <c r="RDW405" s="31"/>
      <c r="RDX405" s="31"/>
      <c r="RDY405" s="31"/>
      <c r="RDZ405" s="31"/>
      <c r="REA405" s="31"/>
      <c r="REB405" s="31"/>
      <c r="REC405" s="31"/>
      <c r="RED405" s="31"/>
      <c r="REE405" s="31"/>
      <c r="REF405" s="31"/>
      <c r="REG405" s="31"/>
      <c r="REH405" s="31"/>
      <c r="REI405" s="31"/>
      <c r="REJ405" s="31"/>
      <c r="REK405" s="31"/>
      <c r="REL405" s="31"/>
      <c r="REM405" s="31"/>
      <c r="REN405" s="31"/>
      <c r="REO405" s="31"/>
      <c r="REP405" s="31"/>
      <c r="REQ405" s="31"/>
      <c r="RER405" s="31"/>
      <c r="RES405" s="31"/>
      <c r="RET405" s="31"/>
      <c r="REU405" s="31"/>
      <c r="REV405" s="31"/>
      <c r="REW405" s="31"/>
      <c r="REX405" s="31"/>
      <c r="REY405" s="31"/>
      <c r="REZ405" s="31"/>
      <c r="RFA405" s="31"/>
      <c r="RFB405" s="31"/>
      <c r="RFC405" s="31"/>
      <c r="RFD405" s="31"/>
      <c r="RFE405" s="31"/>
      <c r="RFF405" s="31"/>
      <c r="RFG405" s="31"/>
      <c r="RFH405" s="31"/>
      <c r="RFI405" s="31"/>
      <c r="RFJ405" s="31"/>
      <c r="RFK405" s="31"/>
      <c r="RFL405" s="31"/>
      <c r="RFM405" s="31"/>
      <c r="RFN405" s="31"/>
      <c r="RFO405" s="31"/>
      <c r="RFP405" s="31"/>
      <c r="RFQ405" s="31"/>
      <c r="RFR405" s="31"/>
      <c r="RFS405" s="31"/>
      <c r="RFT405" s="31"/>
      <c r="RFU405" s="31"/>
      <c r="RFV405" s="31"/>
      <c r="RFW405" s="31"/>
      <c r="RFX405" s="31"/>
      <c r="RFY405" s="31"/>
      <c r="RFZ405" s="31"/>
      <c r="RGA405" s="31"/>
      <c r="RGB405" s="31"/>
      <c r="RGC405" s="31"/>
      <c r="RGD405" s="31"/>
      <c r="RGE405" s="31"/>
      <c r="RGF405" s="31"/>
      <c r="RGG405" s="31"/>
      <c r="RGH405" s="31"/>
      <c r="RGI405" s="31"/>
      <c r="RGJ405" s="31"/>
      <c r="RGK405" s="31"/>
      <c r="RGL405" s="31"/>
      <c r="RGM405" s="31"/>
      <c r="RGN405" s="31"/>
      <c r="RGO405" s="31"/>
      <c r="RGP405" s="31"/>
      <c r="RGQ405" s="31"/>
      <c r="RGR405" s="31"/>
      <c r="RGS405" s="31"/>
      <c r="RGT405" s="31"/>
      <c r="RGU405" s="31"/>
      <c r="RGV405" s="31"/>
      <c r="RGW405" s="31"/>
      <c r="RGX405" s="31"/>
      <c r="RGY405" s="31"/>
      <c r="RGZ405" s="31"/>
      <c r="RHA405" s="31"/>
      <c r="RHB405" s="31"/>
      <c r="RHC405" s="31"/>
      <c r="RHD405" s="31"/>
      <c r="RHE405" s="31"/>
      <c r="RHF405" s="31"/>
      <c r="RHG405" s="31"/>
      <c r="RHH405" s="31"/>
      <c r="RHI405" s="31"/>
      <c r="RHJ405" s="31"/>
      <c r="RHK405" s="31"/>
      <c r="RHL405" s="31"/>
      <c r="RHM405" s="31"/>
      <c r="RHN405" s="31"/>
      <c r="RHO405" s="31"/>
      <c r="RHP405" s="31"/>
      <c r="RHQ405" s="31"/>
      <c r="RHR405" s="31"/>
      <c r="RHS405" s="31"/>
      <c r="RHT405" s="31"/>
      <c r="RHU405" s="31"/>
      <c r="RHV405" s="31"/>
      <c r="RHW405" s="31"/>
      <c r="RHX405" s="31"/>
      <c r="RHY405" s="31"/>
      <c r="RHZ405" s="31"/>
      <c r="RIA405" s="31"/>
      <c r="RIB405" s="31"/>
      <c r="RIC405" s="31"/>
      <c r="RID405" s="31"/>
      <c r="RIE405" s="31"/>
      <c r="RIF405" s="31"/>
      <c r="RIG405" s="31"/>
      <c r="RIH405" s="31"/>
      <c r="RII405" s="31"/>
      <c r="RIJ405" s="31"/>
      <c r="RIK405" s="31"/>
      <c r="RIL405" s="31"/>
      <c r="RIM405" s="31"/>
      <c r="RIN405" s="31"/>
      <c r="RIO405" s="31"/>
      <c r="RIP405" s="31"/>
      <c r="RIQ405" s="31"/>
      <c r="RIR405" s="31"/>
      <c r="RIS405" s="31"/>
      <c r="RIT405" s="31"/>
      <c r="RIU405" s="31"/>
      <c r="RIV405" s="31"/>
      <c r="RIW405" s="31"/>
      <c r="RIX405" s="31"/>
      <c r="RIY405" s="31"/>
      <c r="RIZ405" s="31"/>
      <c r="RJA405" s="31"/>
      <c r="RJB405" s="31"/>
      <c r="RJC405" s="31"/>
      <c r="RJD405" s="31"/>
      <c r="RJE405" s="31"/>
      <c r="RJF405" s="31"/>
      <c r="RJG405" s="31"/>
      <c r="RJH405" s="31"/>
      <c r="RJI405" s="31"/>
      <c r="RJJ405" s="31"/>
      <c r="RJK405" s="31"/>
      <c r="RJL405" s="31"/>
      <c r="RJM405" s="31"/>
      <c r="RJN405" s="31"/>
      <c r="RJO405" s="31"/>
      <c r="RJP405" s="31"/>
      <c r="RJQ405" s="31"/>
      <c r="RJR405" s="31"/>
      <c r="RJS405" s="31"/>
      <c r="RJT405" s="31"/>
      <c r="RJU405" s="31"/>
      <c r="RJV405" s="31"/>
      <c r="RJW405" s="31"/>
      <c r="RJX405" s="31"/>
      <c r="RJY405" s="31"/>
      <c r="RJZ405" s="31"/>
      <c r="RKA405" s="31"/>
      <c r="RKB405" s="31"/>
      <c r="RKC405" s="31"/>
      <c r="RKD405" s="31"/>
      <c r="RKE405" s="31"/>
      <c r="RKF405" s="31"/>
      <c r="RKG405" s="31"/>
      <c r="RKH405" s="31"/>
      <c r="RKI405" s="31"/>
      <c r="RKJ405" s="31"/>
      <c r="RKK405" s="31"/>
      <c r="RKL405" s="31"/>
      <c r="RKM405" s="31"/>
      <c r="RKN405" s="31"/>
      <c r="RKO405" s="31"/>
      <c r="RKP405" s="31"/>
      <c r="RKQ405" s="31"/>
      <c r="RKR405" s="31"/>
      <c r="RKS405" s="31"/>
      <c r="RKT405" s="31"/>
      <c r="RKU405" s="31"/>
      <c r="RKV405" s="31"/>
      <c r="RKW405" s="31"/>
      <c r="RKX405" s="31"/>
      <c r="RKY405" s="31"/>
      <c r="RKZ405" s="31"/>
      <c r="RLA405" s="31"/>
      <c r="RLB405" s="31"/>
      <c r="RLC405" s="31"/>
      <c r="RLD405" s="31"/>
      <c r="RLE405" s="31"/>
      <c r="RLF405" s="31"/>
      <c r="RLG405" s="31"/>
      <c r="RLH405" s="31"/>
      <c r="RLI405" s="31"/>
      <c r="RLJ405" s="31"/>
      <c r="RLK405" s="31"/>
      <c r="RLL405" s="31"/>
      <c r="RLM405" s="31"/>
      <c r="RLN405" s="31"/>
      <c r="RLO405" s="31"/>
      <c r="RLP405" s="31"/>
      <c r="RLQ405" s="31"/>
      <c r="RLR405" s="31"/>
      <c r="RLS405" s="31"/>
      <c r="RLT405" s="31"/>
      <c r="RLU405" s="31"/>
      <c r="RLV405" s="31"/>
      <c r="RLW405" s="31"/>
      <c r="RLX405" s="31"/>
      <c r="RLY405" s="31"/>
      <c r="RLZ405" s="31"/>
      <c r="RMA405" s="31"/>
      <c r="RMB405" s="31"/>
      <c r="RMC405" s="31"/>
      <c r="RMD405" s="31"/>
      <c r="RME405" s="31"/>
      <c r="RMF405" s="31"/>
      <c r="RMG405" s="31"/>
      <c r="RMH405" s="31"/>
      <c r="RMI405" s="31"/>
      <c r="RMJ405" s="31"/>
      <c r="RMK405" s="31"/>
      <c r="RML405" s="31"/>
      <c r="RMM405" s="31"/>
      <c r="RMN405" s="31"/>
      <c r="RMO405" s="31"/>
      <c r="RMP405" s="31"/>
      <c r="RMQ405" s="31"/>
      <c r="RMR405" s="31"/>
      <c r="RMS405" s="31"/>
      <c r="RMT405" s="31"/>
      <c r="RMU405" s="31"/>
      <c r="RMV405" s="31"/>
      <c r="RMW405" s="31"/>
      <c r="RMX405" s="31"/>
      <c r="RMY405" s="31"/>
      <c r="RMZ405" s="31"/>
      <c r="RNA405" s="31"/>
      <c r="RNB405" s="31"/>
      <c r="RNC405" s="31"/>
      <c r="RND405" s="31"/>
      <c r="RNE405" s="31"/>
      <c r="RNF405" s="31"/>
      <c r="RNG405" s="31"/>
      <c r="RNH405" s="31"/>
      <c r="RNI405" s="31"/>
      <c r="RNJ405" s="31"/>
      <c r="RNK405" s="31"/>
      <c r="RNL405" s="31"/>
      <c r="RNM405" s="31"/>
      <c r="RNN405" s="31"/>
      <c r="RNO405" s="31"/>
      <c r="RNP405" s="31"/>
      <c r="RNQ405" s="31"/>
      <c r="RNR405" s="31"/>
      <c r="RNS405" s="31"/>
      <c r="RNT405" s="31"/>
      <c r="RNU405" s="31"/>
      <c r="RNV405" s="31"/>
      <c r="RNW405" s="31"/>
      <c r="RNX405" s="31"/>
      <c r="RNY405" s="31"/>
      <c r="RNZ405" s="31"/>
      <c r="ROA405" s="31"/>
      <c r="ROB405" s="31"/>
      <c r="ROC405" s="31"/>
      <c r="ROD405" s="31"/>
      <c r="ROE405" s="31"/>
      <c r="ROF405" s="31"/>
      <c r="ROG405" s="31"/>
      <c r="ROH405" s="31"/>
      <c r="ROI405" s="31"/>
      <c r="ROJ405" s="31"/>
      <c r="ROK405" s="31"/>
      <c r="ROL405" s="31"/>
      <c r="ROM405" s="31"/>
      <c r="RON405" s="31"/>
      <c r="ROO405" s="31"/>
      <c r="ROP405" s="31"/>
      <c r="ROQ405" s="31"/>
      <c r="ROR405" s="31"/>
      <c r="ROS405" s="31"/>
      <c r="ROT405" s="31"/>
      <c r="ROU405" s="31"/>
      <c r="ROV405" s="31"/>
      <c r="ROW405" s="31"/>
      <c r="ROX405" s="31"/>
      <c r="ROY405" s="31"/>
      <c r="ROZ405" s="31"/>
      <c r="RPA405" s="31"/>
      <c r="RPB405" s="31"/>
      <c r="RPC405" s="31"/>
      <c r="RPD405" s="31"/>
      <c r="RPE405" s="31"/>
      <c r="RPF405" s="31"/>
      <c r="RPG405" s="31"/>
      <c r="RPH405" s="31"/>
      <c r="RPI405" s="31"/>
      <c r="RPJ405" s="31"/>
      <c r="RPK405" s="31"/>
      <c r="RPL405" s="31"/>
      <c r="RPM405" s="31"/>
      <c r="RPN405" s="31"/>
      <c r="RPO405" s="31"/>
      <c r="RPP405" s="31"/>
      <c r="RPQ405" s="31"/>
      <c r="RPR405" s="31"/>
      <c r="RPS405" s="31"/>
      <c r="RPT405" s="31"/>
      <c r="RPU405" s="31"/>
      <c r="RPV405" s="31"/>
      <c r="RPW405" s="31"/>
      <c r="RPX405" s="31"/>
      <c r="RPY405" s="31"/>
      <c r="RPZ405" s="31"/>
      <c r="RQA405" s="31"/>
      <c r="RQB405" s="31"/>
      <c r="RQC405" s="31"/>
      <c r="RQD405" s="31"/>
      <c r="RQE405" s="31"/>
      <c r="RQF405" s="31"/>
      <c r="RQG405" s="31"/>
      <c r="RQH405" s="31"/>
      <c r="RQI405" s="31"/>
      <c r="RQJ405" s="31"/>
      <c r="RQK405" s="31"/>
      <c r="RQL405" s="31"/>
      <c r="RQM405" s="31"/>
      <c r="RQN405" s="31"/>
      <c r="RQO405" s="31"/>
      <c r="RQP405" s="31"/>
      <c r="RQQ405" s="31"/>
      <c r="RQR405" s="31"/>
      <c r="RQS405" s="31"/>
      <c r="RQT405" s="31"/>
      <c r="RQU405" s="31"/>
      <c r="RQV405" s="31"/>
      <c r="RQW405" s="31"/>
      <c r="RQX405" s="31"/>
      <c r="RQY405" s="31"/>
      <c r="RQZ405" s="31"/>
      <c r="RRA405" s="31"/>
      <c r="RRB405" s="31"/>
      <c r="RRC405" s="31"/>
      <c r="RRD405" s="31"/>
      <c r="RRE405" s="31"/>
      <c r="RRF405" s="31"/>
      <c r="RRG405" s="31"/>
      <c r="RRH405" s="31"/>
      <c r="RRI405" s="31"/>
      <c r="RRJ405" s="31"/>
      <c r="RRK405" s="31"/>
      <c r="RRL405" s="31"/>
      <c r="RRM405" s="31"/>
      <c r="RRN405" s="31"/>
      <c r="RRO405" s="31"/>
      <c r="RRP405" s="31"/>
      <c r="RRQ405" s="31"/>
      <c r="RRR405" s="31"/>
      <c r="RRS405" s="31"/>
      <c r="RRT405" s="31"/>
      <c r="RRU405" s="31"/>
      <c r="RRV405" s="31"/>
      <c r="RRW405" s="31"/>
      <c r="RRX405" s="31"/>
      <c r="RRY405" s="31"/>
      <c r="RRZ405" s="31"/>
      <c r="RSA405" s="31"/>
      <c r="RSB405" s="31"/>
      <c r="RSC405" s="31"/>
      <c r="RSD405" s="31"/>
      <c r="RSE405" s="31"/>
      <c r="RSF405" s="31"/>
      <c r="RSG405" s="31"/>
      <c r="RSH405" s="31"/>
      <c r="RSI405" s="31"/>
      <c r="RSJ405" s="31"/>
      <c r="RSK405" s="31"/>
      <c r="RSL405" s="31"/>
      <c r="RSM405" s="31"/>
      <c r="RSN405" s="31"/>
      <c r="RSO405" s="31"/>
      <c r="RSP405" s="31"/>
      <c r="RSQ405" s="31"/>
      <c r="RSR405" s="31"/>
      <c r="RSS405" s="31"/>
      <c r="RST405" s="31"/>
      <c r="RSU405" s="31"/>
      <c r="RSV405" s="31"/>
      <c r="RSW405" s="31"/>
      <c r="RSX405" s="31"/>
      <c r="RSY405" s="31"/>
      <c r="RSZ405" s="31"/>
      <c r="RTA405" s="31"/>
      <c r="RTB405" s="31"/>
      <c r="RTC405" s="31"/>
      <c r="RTD405" s="31"/>
      <c r="RTE405" s="31"/>
      <c r="RTF405" s="31"/>
      <c r="RTG405" s="31"/>
      <c r="RTH405" s="31"/>
      <c r="RTI405" s="31"/>
      <c r="RTJ405" s="31"/>
      <c r="RTK405" s="31"/>
      <c r="RTL405" s="31"/>
      <c r="RTM405" s="31"/>
      <c r="RTN405" s="31"/>
      <c r="RTO405" s="31"/>
      <c r="RTP405" s="31"/>
      <c r="RTQ405" s="31"/>
      <c r="RTR405" s="31"/>
      <c r="RTS405" s="31"/>
      <c r="RTT405" s="31"/>
      <c r="RTU405" s="31"/>
      <c r="RTV405" s="31"/>
      <c r="RTW405" s="31"/>
      <c r="RTX405" s="31"/>
      <c r="RTY405" s="31"/>
      <c r="RTZ405" s="31"/>
      <c r="RUA405" s="31"/>
      <c r="RUB405" s="31"/>
      <c r="RUC405" s="31"/>
      <c r="RUD405" s="31"/>
      <c r="RUE405" s="31"/>
      <c r="RUF405" s="31"/>
      <c r="RUG405" s="31"/>
      <c r="RUH405" s="31"/>
      <c r="RUI405" s="31"/>
      <c r="RUJ405" s="31"/>
      <c r="RUK405" s="31"/>
      <c r="RUL405" s="31"/>
      <c r="RUM405" s="31"/>
      <c r="RUN405" s="31"/>
      <c r="RUO405" s="31"/>
      <c r="RUP405" s="31"/>
      <c r="RUQ405" s="31"/>
      <c r="RUR405" s="31"/>
      <c r="RUS405" s="31"/>
      <c r="RUT405" s="31"/>
      <c r="RUU405" s="31"/>
      <c r="RUV405" s="31"/>
      <c r="RUW405" s="31"/>
      <c r="RUX405" s="31"/>
      <c r="RUY405" s="31"/>
      <c r="RUZ405" s="31"/>
      <c r="RVA405" s="31"/>
      <c r="RVB405" s="31"/>
      <c r="RVC405" s="31"/>
      <c r="RVD405" s="31"/>
      <c r="RVE405" s="31"/>
      <c r="RVF405" s="31"/>
      <c r="RVG405" s="31"/>
      <c r="RVH405" s="31"/>
      <c r="RVI405" s="31"/>
      <c r="RVJ405" s="31"/>
      <c r="RVK405" s="31"/>
      <c r="RVL405" s="31"/>
      <c r="RVM405" s="31"/>
      <c r="RVN405" s="31"/>
      <c r="RVO405" s="31"/>
      <c r="RVP405" s="31"/>
      <c r="RVQ405" s="31"/>
      <c r="RVR405" s="31"/>
      <c r="RVS405" s="31"/>
      <c r="RVT405" s="31"/>
      <c r="RVU405" s="31"/>
      <c r="RVV405" s="31"/>
      <c r="RVW405" s="31"/>
      <c r="RVX405" s="31"/>
      <c r="RVY405" s="31"/>
      <c r="RVZ405" s="31"/>
      <c r="RWA405" s="31"/>
      <c r="RWB405" s="31"/>
      <c r="RWC405" s="31"/>
      <c r="RWD405" s="31"/>
      <c r="RWE405" s="31"/>
      <c r="RWF405" s="31"/>
      <c r="RWG405" s="31"/>
      <c r="RWH405" s="31"/>
      <c r="RWI405" s="31"/>
      <c r="RWJ405" s="31"/>
      <c r="RWK405" s="31"/>
      <c r="RWL405" s="31"/>
      <c r="RWM405" s="31"/>
      <c r="RWN405" s="31"/>
      <c r="RWO405" s="31"/>
      <c r="RWP405" s="31"/>
      <c r="RWQ405" s="31"/>
      <c r="RWR405" s="31"/>
      <c r="RWS405" s="31"/>
      <c r="RWT405" s="31"/>
      <c r="RWU405" s="31"/>
      <c r="RWV405" s="31"/>
      <c r="RWW405" s="31"/>
      <c r="RWX405" s="31"/>
      <c r="RWY405" s="31"/>
      <c r="RWZ405" s="31"/>
      <c r="RXA405" s="31"/>
      <c r="RXB405" s="31"/>
      <c r="RXC405" s="31"/>
      <c r="RXD405" s="31"/>
      <c r="RXE405" s="31"/>
      <c r="RXF405" s="31"/>
      <c r="RXG405" s="31"/>
      <c r="RXH405" s="31"/>
      <c r="RXI405" s="31"/>
      <c r="RXJ405" s="31"/>
      <c r="RXK405" s="31"/>
      <c r="RXL405" s="31"/>
      <c r="RXM405" s="31"/>
      <c r="RXN405" s="31"/>
      <c r="RXO405" s="31"/>
      <c r="RXP405" s="31"/>
      <c r="RXQ405" s="31"/>
      <c r="RXR405" s="31"/>
      <c r="RXS405" s="31"/>
      <c r="RXT405" s="31"/>
      <c r="RXU405" s="31"/>
      <c r="RXV405" s="31"/>
      <c r="RXW405" s="31"/>
      <c r="RXX405" s="31"/>
      <c r="RXY405" s="31"/>
      <c r="RXZ405" s="31"/>
      <c r="RYA405" s="31"/>
      <c r="RYB405" s="31"/>
      <c r="RYC405" s="31"/>
      <c r="RYD405" s="31"/>
      <c r="RYE405" s="31"/>
      <c r="RYF405" s="31"/>
      <c r="RYG405" s="31"/>
      <c r="RYH405" s="31"/>
      <c r="RYI405" s="31"/>
      <c r="RYJ405" s="31"/>
      <c r="RYK405" s="31"/>
      <c r="RYL405" s="31"/>
      <c r="RYM405" s="31"/>
      <c r="RYN405" s="31"/>
      <c r="RYO405" s="31"/>
      <c r="RYP405" s="31"/>
      <c r="RYQ405" s="31"/>
      <c r="RYR405" s="31"/>
      <c r="RYS405" s="31"/>
      <c r="RYT405" s="31"/>
      <c r="RYU405" s="31"/>
      <c r="RYV405" s="31"/>
      <c r="RYW405" s="31"/>
      <c r="RYX405" s="31"/>
      <c r="RYY405" s="31"/>
      <c r="RYZ405" s="31"/>
      <c r="RZA405" s="31"/>
      <c r="RZB405" s="31"/>
      <c r="RZC405" s="31"/>
      <c r="RZD405" s="31"/>
      <c r="RZE405" s="31"/>
      <c r="RZF405" s="31"/>
      <c r="RZG405" s="31"/>
      <c r="RZH405" s="31"/>
      <c r="RZI405" s="31"/>
      <c r="RZJ405" s="31"/>
      <c r="RZK405" s="31"/>
      <c r="RZL405" s="31"/>
      <c r="RZM405" s="31"/>
      <c r="RZN405" s="31"/>
      <c r="RZO405" s="31"/>
      <c r="RZP405" s="31"/>
      <c r="RZQ405" s="31"/>
      <c r="RZR405" s="31"/>
      <c r="RZS405" s="31"/>
      <c r="RZT405" s="31"/>
      <c r="RZU405" s="31"/>
      <c r="RZV405" s="31"/>
      <c r="RZW405" s="31"/>
      <c r="RZX405" s="31"/>
      <c r="RZY405" s="31"/>
      <c r="RZZ405" s="31"/>
      <c r="SAA405" s="31"/>
      <c r="SAB405" s="31"/>
      <c r="SAC405" s="31"/>
      <c r="SAD405" s="31"/>
      <c r="SAE405" s="31"/>
      <c r="SAF405" s="31"/>
      <c r="SAG405" s="31"/>
      <c r="SAH405" s="31"/>
      <c r="SAI405" s="31"/>
      <c r="SAJ405" s="31"/>
      <c r="SAK405" s="31"/>
      <c r="SAL405" s="31"/>
      <c r="SAM405" s="31"/>
      <c r="SAN405" s="31"/>
      <c r="SAO405" s="31"/>
      <c r="SAP405" s="31"/>
      <c r="SAQ405" s="31"/>
      <c r="SAR405" s="31"/>
      <c r="SAS405" s="31"/>
      <c r="SAT405" s="31"/>
      <c r="SAU405" s="31"/>
      <c r="SAV405" s="31"/>
      <c r="SAW405" s="31"/>
      <c r="SAX405" s="31"/>
      <c r="SAY405" s="31"/>
      <c r="SAZ405" s="31"/>
      <c r="SBA405" s="31"/>
      <c r="SBB405" s="31"/>
      <c r="SBC405" s="31"/>
      <c r="SBD405" s="31"/>
      <c r="SBE405" s="31"/>
      <c r="SBF405" s="31"/>
      <c r="SBG405" s="31"/>
      <c r="SBH405" s="31"/>
      <c r="SBI405" s="31"/>
      <c r="SBJ405" s="31"/>
      <c r="SBK405" s="31"/>
      <c r="SBL405" s="31"/>
      <c r="SBM405" s="31"/>
      <c r="SBN405" s="31"/>
      <c r="SBO405" s="31"/>
      <c r="SBP405" s="31"/>
      <c r="SBQ405" s="31"/>
      <c r="SBR405" s="31"/>
      <c r="SBS405" s="31"/>
      <c r="SBT405" s="31"/>
      <c r="SBU405" s="31"/>
      <c r="SBV405" s="31"/>
      <c r="SBW405" s="31"/>
      <c r="SBX405" s="31"/>
      <c r="SBY405" s="31"/>
      <c r="SBZ405" s="31"/>
      <c r="SCA405" s="31"/>
      <c r="SCB405" s="31"/>
      <c r="SCC405" s="31"/>
      <c r="SCD405" s="31"/>
      <c r="SCE405" s="31"/>
      <c r="SCF405" s="31"/>
      <c r="SCG405" s="31"/>
      <c r="SCH405" s="31"/>
      <c r="SCI405" s="31"/>
      <c r="SCJ405" s="31"/>
      <c r="SCK405" s="31"/>
      <c r="SCL405" s="31"/>
      <c r="SCM405" s="31"/>
      <c r="SCN405" s="31"/>
      <c r="SCO405" s="31"/>
      <c r="SCP405" s="31"/>
      <c r="SCQ405" s="31"/>
      <c r="SCR405" s="31"/>
      <c r="SCS405" s="31"/>
      <c r="SCT405" s="31"/>
      <c r="SCU405" s="31"/>
      <c r="SCV405" s="31"/>
      <c r="SCW405" s="31"/>
      <c r="SCX405" s="31"/>
      <c r="SCY405" s="31"/>
      <c r="SCZ405" s="31"/>
      <c r="SDA405" s="31"/>
      <c r="SDB405" s="31"/>
      <c r="SDC405" s="31"/>
      <c r="SDD405" s="31"/>
      <c r="SDE405" s="31"/>
      <c r="SDF405" s="31"/>
      <c r="SDG405" s="31"/>
      <c r="SDH405" s="31"/>
      <c r="SDI405" s="31"/>
      <c r="SDJ405" s="31"/>
      <c r="SDK405" s="31"/>
      <c r="SDL405" s="31"/>
      <c r="SDM405" s="31"/>
      <c r="SDN405" s="31"/>
      <c r="SDO405" s="31"/>
      <c r="SDP405" s="31"/>
      <c r="SDQ405" s="31"/>
      <c r="SDR405" s="31"/>
      <c r="SDS405" s="31"/>
      <c r="SDT405" s="31"/>
      <c r="SDU405" s="31"/>
      <c r="SDV405" s="31"/>
      <c r="SDW405" s="31"/>
      <c r="SDX405" s="31"/>
      <c r="SDY405" s="31"/>
      <c r="SDZ405" s="31"/>
      <c r="SEA405" s="31"/>
      <c r="SEB405" s="31"/>
      <c r="SEC405" s="31"/>
      <c r="SED405" s="31"/>
      <c r="SEE405" s="31"/>
      <c r="SEF405" s="31"/>
      <c r="SEG405" s="31"/>
      <c r="SEH405" s="31"/>
      <c r="SEI405" s="31"/>
      <c r="SEJ405" s="31"/>
      <c r="SEK405" s="31"/>
      <c r="SEL405" s="31"/>
      <c r="SEM405" s="31"/>
      <c r="SEN405" s="31"/>
      <c r="SEO405" s="31"/>
      <c r="SEP405" s="31"/>
      <c r="SEQ405" s="31"/>
      <c r="SER405" s="31"/>
      <c r="SES405" s="31"/>
      <c r="SET405" s="31"/>
      <c r="SEU405" s="31"/>
      <c r="SEV405" s="31"/>
      <c r="SEW405" s="31"/>
      <c r="SEX405" s="31"/>
      <c r="SEY405" s="31"/>
      <c r="SEZ405" s="31"/>
      <c r="SFA405" s="31"/>
      <c r="SFB405" s="31"/>
      <c r="SFC405" s="31"/>
      <c r="SFD405" s="31"/>
      <c r="SFE405" s="31"/>
      <c r="SFF405" s="31"/>
      <c r="SFG405" s="31"/>
      <c r="SFH405" s="31"/>
      <c r="SFI405" s="31"/>
      <c r="SFJ405" s="31"/>
      <c r="SFK405" s="31"/>
      <c r="SFL405" s="31"/>
      <c r="SFM405" s="31"/>
      <c r="SFN405" s="31"/>
      <c r="SFO405" s="31"/>
      <c r="SFP405" s="31"/>
      <c r="SFQ405" s="31"/>
      <c r="SFR405" s="31"/>
      <c r="SFS405" s="31"/>
      <c r="SFT405" s="31"/>
      <c r="SFU405" s="31"/>
      <c r="SFV405" s="31"/>
      <c r="SFW405" s="31"/>
      <c r="SFX405" s="31"/>
      <c r="SFY405" s="31"/>
      <c r="SFZ405" s="31"/>
      <c r="SGA405" s="31"/>
      <c r="SGB405" s="31"/>
      <c r="SGC405" s="31"/>
      <c r="SGD405" s="31"/>
      <c r="SGE405" s="31"/>
      <c r="SGF405" s="31"/>
      <c r="SGG405" s="31"/>
      <c r="SGH405" s="31"/>
      <c r="SGI405" s="31"/>
      <c r="SGJ405" s="31"/>
      <c r="SGK405" s="31"/>
      <c r="SGL405" s="31"/>
      <c r="SGM405" s="31"/>
      <c r="SGN405" s="31"/>
      <c r="SGO405" s="31"/>
      <c r="SGP405" s="31"/>
      <c r="SGQ405" s="31"/>
      <c r="SGR405" s="31"/>
      <c r="SGS405" s="31"/>
      <c r="SGT405" s="31"/>
      <c r="SGU405" s="31"/>
      <c r="SGV405" s="31"/>
      <c r="SGW405" s="31"/>
      <c r="SGX405" s="31"/>
      <c r="SGY405" s="31"/>
      <c r="SGZ405" s="31"/>
      <c r="SHA405" s="31"/>
      <c r="SHB405" s="31"/>
      <c r="SHC405" s="31"/>
      <c r="SHD405" s="31"/>
      <c r="SHE405" s="31"/>
      <c r="SHF405" s="31"/>
      <c r="SHG405" s="31"/>
      <c r="SHH405" s="31"/>
      <c r="SHI405" s="31"/>
      <c r="SHJ405" s="31"/>
      <c r="SHK405" s="31"/>
      <c r="SHL405" s="31"/>
      <c r="SHM405" s="31"/>
      <c r="SHN405" s="31"/>
      <c r="SHO405" s="31"/>
      <c r="SHP405" s="31"/>
      <c r="SHQ405" s="31"/>
      <c r="SHR405" s="31"/>
      <c r="SHS405" s="31"/>
      <c r="SHT405" s="31"/>
      <c r="SHU405" s="31"/>
      <c r="SHV405" s="31"/>
      <c r="SHW405" s="31"/>
      <c r="SHX405" s="31"/>
      <c r="SHY405" s="31"/>
      <c r="SHZ405" s="31"/>
      <c r="SIA405" s="31"/>
      <c r="SIB405" s="31"/>
      <c r="SIC405" s="31"/>
      <c r="SID405" s="31"/>
      <c r="SIE405" s="31"/>
      <c r="SIF405" s="31"/>
      <c r="SIG405" s="31"/>
      <c r="SIH405" s="31"/>
      <c r="SII405" s="31"/>
      <c r="SIJ405" s="31"/>
      <c r="SIK405" s="31"/>
      <c r="SIL405" s="31"/>
      <c r="SIM405" s="31"/>
      <c r="SIN405" s="31"/>
      <c r="SIO405" s="31"/>
      <c r="SIP405" s="31"/>
      <c r="SIQ405" s="31"/>
      <c r="SIR405" s="31"/>
      <c r="SIS405" s="31"/>
      <c r="SIT405" s="31"/>
      <c r="SIU405" s="31"/>
      <c r="SIV405" s="31"/>
      <c r="SIW405" s="31"/>
      <c r="SIX405" s="31"/>
      <c r="SIY405" s="31"/>
      <c r="SIZ405" s="31"/>
      <c r="SJA405" s="31"/>
      <c r="SJB405" s="31"/>
      <c r="SJC405" s="31"/>
      <c r="SJD405" s="31"/>
      <c r="SJE405" s="31"/>
      <c r="SJF405" s="31"/>
      <c r="SJG405" s="31"/>
      <c r="SJH405" s="31"/>
      <c r="SJI405" s="31"/>
      <c r="SJJ405" s="31"/>
      <c r="SJK405" s="31"/>
      <c r="SJL405" s="31"/>
      <c r="SJM405" s="31"/>
      <c r="SJN405" s="31"/>
      <c r="SJO405" s="31"/>
      <c r="SJP405" s="31"/>
      <c r="SJQ405" s="31"/>
      <c r="SJR405" s="31"/>
      <c r="SJS405" s="31"/>
      <c r="SJT405" s="31"/>
      <c r="SJU405" s="31"/>
      <c r="SJV405" s="31"/>
      <c r="SJW405" s="31"/>
      <c r="SJX405" s="31"/>
      <c r="SJY405" s="31"/>
      <c r="SJZ405" s="31"/>
      <c r="SKA405" s="31"/>
      <c r="SKB405" s="31"/>
      <c r="SKC405" s="31"/>
      <c r="SKD405" s="31"/>
      <c r="SKE405" s="31"/>
      <c r="SKF405" s="31"/>
      <c r="SKG405" s="31"/>
      <c r="SKH405" s="31"/>
      <c r="SKI405" s="31"/>
      <c r="SKJ405" s="31"/>
      <c r="SKK405" s="31"/>
      <c r="SKL405" s="31"/>
      <c r="SKM405" s="31"/>
      <c r="SKN405" s="31"/>
      <c r="SKO405" s="31"/>
      <c r="SKP405" s="31"/>
      <c r="SKQ405" s="31"/>
      <c r="SKR405" s="31"/>
      <c r="SKS405" s="31"/>
      <c r="SKT405" s="31"/>
      <c r="SKU405" s="31"/>
      <c r="SKV405" s="31"/>
      <c r="SKW405" s="31"/>
      <c r="SKX405" s="31"/>
      <c r="SKY405" s="31"/>
      <c r="SKZ405" s="31"/>
      <c r="SLA405" s="31"/>
      <c r="SLB405" s="31"/>
      <c r="SLC405" s="31"/>
      <c r="SLD405" s="31"/>
      <c r="SLE405" s="31"/>
      <c r="SLF405" s="31"/>
      <c r="SLG405" s="31"/>
      <c r="SLH405" s="31"/>
      <c r="SLI405" s="31"/>
      <c r="SLJ405" s="31"/>
      <c r="SLK405" s="31"/>
      <c r="SLL405" s="31"/>
      <c r="SLM405" s="31"/>
      <c r="SLN405" s="31"/>
      <c r="SLO405" s="31"/>
      <c r="SLP405" s="31"/>
      <c r="SLQ405" s="31"/>
      <c r="SLR405" s="31"/>
      <c r="SLS405" s="31"/>
      <c r="SLT405" s="31"/>
      <c r="SLU405" s="31"/>
      <c r="SLV405" s="31"/>
      <c r="SLW405" s="31"/>
      <c r="SLX405" s="31"/>
      <c r="SLY405" s="31"/>
      <c r="SLZ405" s="31"/>
      <c r="SMA405" s="31"/>
      <c r="SMB405" s="31"/>
      <c r="SMC405" s="31"/>
      <c r="SMD405" s="31"/>
      <c r="SME405" s="31"/>
      <c r="SMF405" s="31"/>
      <c r="SMG405" s="31"/>
      <c r="SMH405" s="31"/>
      <c r="SMI405" s="31"/>
      <c r="SMJ405" s="31"/>
      <c r="SMK405" s="31"/>
      <c r="SML405" s="31"/>
      <c r="SMM405" s="31"/>
      <c r="SMN405" s="31"/>
      <c r="SMO405" s="31"/>
      <c r="SMP405" s="31"/>
      <c r="SMQ405" s="31"/>
      <c r="SMR405" s="31"/>
      <c r="SMS405" s="31"/>
      <c r="SMT405" s="31"/>
      <c r="SMU405" s="31"/>
      <c r="SMV405" s="31"/>
      <c r="SMW405" s="31"/>
      <c r="SMX405" s="31"/>
      <c r="SMY405" s="31"/>
      <c r="SMZ405" s="31"/>
      <c r="SNA405" s="31"/>
      <c r="SNB405" s="31"/>
      <c r="SNC405" s="31"/>
      <c r="SND405" s="31"/>
      <c r="SNE405" s="31"/>
      <c r="SNF405" s="31"/>
      <c r="SNG405" s="31"/>
      <c r="SNH405" s="31"/>
      <c r="SNI405" s="31"/>
      <c r="SNJ405" s="31"/>
      <c r="SNK405" s="31"/>
      <c r="SNL405" s="31"/>
      <c r="SNM405" s="31"/>
      <c r="SNN405" s="31"/>
      <c r="SNO405" s="31"/>
      <c r="SNP405" s="31"/>
      <c r="SNQ405" s="31"/>
      <c r="SNR405" s="31"/>
      <c r="SNS405" s="31"/>
      <c r="SNT405" s="31"/>
      <c r="SNU405" s="31"/>
      <c r="SNV405" s="31"/>
      <c r="SNW405" s="31"/>
      <c r="SNX405" s="31"/>
      <c r="SNY405" s="31"/>
      <c r="SNZ405" s="31"/>
      <c r="SOA405" s="31"/>
      <c r="SOB405" s="31"/>
      <c r="SOC405" s="31"/>
      <c r="SOD405" s="31"/>
      <c r="SOE405" s="31"/>
      <c r="SOF405" s="31"/>
      <c r="SOG405" s="31"/>
      <c r="SOH405" s="31"/>
      <c r="SOI405" s="31"/>
      <c r="SOJ405" s="31"/>
      <c r="SOK405" s="31"/>
      <c r="SOL405" s="31"/>
      <c r="SOM405" s="31"/>
      <c r="SON405" s="31"/>
      <c r="SOO405" s="31"/>
      <c r="SOP405" s="31"/>
      <c r="SOQ405" s="31"/>
      <c r="SOR405" s="31"/>
      <c r="SOS405" s="31"/>
      <c r="SOT405" s="31"/>
      <c r="SOU405" s="31"/>
      <c r="SOV405" s="31"/>
      <c r="SOW405" s="31"/>
      <c r="SOX405" s="31"/>
      <c r="SOY405" s="31"/>
      <c r="SOZ405" s="31"/>
      <c r="SPA405" s="31"/>
      <c r="SPB405" s="31"/>
      <c r="SPC405" s="31"/>
      <c r="SPD405" s="31"/>
      <c r="SPE405" s="31"/>
      <c r="SPF405" s="31"/>
      <c r="SPG405" s="31"/>
      <c r="SPH405" s="31"/>
      <c r="SPI405" s="31"/>
      <c r="SPJ405" s="31"/>
      <c r="SPK405" s="31"/>
      <c r="SPL405" s="31"/>
      <c r="SPM405" s="31"/>
      <c r="SPN405" s="31"/>
      <c r="SPO405" s="31"/>
      <c r="SPP405" s="31"/>
      <c r="SPQ405" s="31"/>
      <c r="SPR405" s="31"/>
      <c r="SPS405" s="31"/>
      <c r="SPT405" s="31"/>
      <c r="SPU405" s="31"/>
      <c r="SPV405" s="31"/>
      <c r="SPW405" s="31"/>
      <c r="SPX405" s="31"/>
      <c r="SPY405" s="31"/>
      <c r="SPZ405" s="31"/>
      <c r="SQA405" s="31"/>
      <c r="SQB405" s="31"/>
      <c r="SQC405" s="31"/>
      <c r="SQD405" s="31"/>
      <c r="SQE405" s="31"/>
      <c r="SQF405" s="31"/>
      <c r="SQG405" s="31"/>
      <c r="SQH405" s="31"/>
      <c r="SQI405" s="31"/>
      <c r="SQJ405" s="31"/>
      <c r="SQK405" s="31"/>
      <c r="SQL405" s="31"/>
      <c r="SQM405" s="31"/>
      <c r="SQN405" s="31"/>
      <c r="SQO405" s="31"/>
      <c r="SQP405" s="31"/>
      <c r="SQQ405" s="31"/>
      <c r="SQR405" s="31"/>
      <c r="SQS405" s="31"/>
      <c r="SQT405" s="31"/>
      <c r="SQU405" s="31"/>
      <c r="SQV405" s="31"/>
      <c r="SQW405" s="31"/>
      <c r="SQX405" s="31"/>
      <c r="SQY405" s="31"/>
      <c r="SQZ405" s="31"/>
      <c r="SRA405" s="31"/>
      <c r="SRB405" s="31"/>
      <c r="SRC405" s="31"/>
      <c r="SRD405" s="31"/>
      <c r="SRE405" s="31"/>
      <c r="SRF405" s="31"/>
      <c r="SRG405" s="31"/>
      <c r="SRH405" s="31"/>
      <c r="SRI405" s="31"/>
      <c r="SRJ405" s="31"/>
      <c r="SRK405" s="31"/>
      <c r="SRL405" s="31"/>
      <c r="SRM405" s="31"/>
      <c r="SRN405" s="31"/>
      <c r="SRO405" s="31"/>
      <c r="SRP405" s="31"/>
      <c r="SRQ405" s="31"/>
      <c r="SRR405" s="31"/>
      <c r="SRS405" s="31"/>
      <c r="SRT405" s="31"/>
      <c r="SRU405" s="31"/>
      <c r="SRV405" s="31"/>
      <c r="SRW405" s="31"/>
      <c r="SRX405" s="31"/>
      <c r="SRY405" s="31"/>
      <c r="SRZ405" s="31"/>
      <c r="SSA405" s="31"/>
      <c r="SSB405" s="31"/>
      <c r="SSC405" s="31"/>
      <c r="SSD405" s="31"/>
      <c r="SSE405" s="31"/>
      <c r="SSF405" s="31"/>
      <c r="SSG405" s="31"/>
      <c r="SSH405" s="31"/>
      <c r="SSI405" s="31"/>
      <c r="SSJ405" s="31"/>
      <c r="SSK405" s="31"/>
      <c r="SSL405" s="31"/>
      <c r="SSM405" s="31"/>
      <c r="SSN405" s="31"/>
      <c r="SSO405" s="31"/>
      <c r="SSP405" s="31"/>
      <c r="SSQ405" s="31"/>
      <c r="SSR405" s="31"/>
      <c r="SSS405" s="31"/>
      <c r="SST405" s="31"/>
      <c r="SSU405" s="31"/>
      <c r="SSV405" s="31"/>
      <c r="SSW405" s="31"/>
      <c r="SSX405" s="31"/>
      <c r="SSY405" s="31"/>
      <c r="SSZ405" s="31"/>
      <c r="STA405" s="31"/>
      <c r="STB405" s="31"/>
      <c r="STC405" s="31"/>
      <c r="STD405" s="31"/>
      <c r="STE405" s="31"/>
      <c r="STF405" s="31"/>
      <c r="STG405" s="31"/>
      <c r="STH405" s="31"/>
      <c r="STI405" s="31"/>
      <c r="STJ405" s="31"/>
      <c r="STK405" s="31"/>
      <c r="STL405" s="31"/>
      <c r="STM405" s="31"/>
      <c r="STN405" s="31"/>
      <c r="STO405" s="31"/>
      <c r="STP405" s="31"/>
      <c r="STQ405" s="31"/>
      <c r="STR405" s="31"/>
      <c r="STS405" s="31"/>
      <c r="STT405" s="31"/>
      <c r="STU405" s="31"/>
      <c r="STV405" s="31"/>
      <c r="STW405" s="31"/>
      <c r="STX405" s="31"/>
      <c r="STY405" s="31"/>
      <c r="STZ405" s="31"/>
      <c r="SUA405" s="31"/>
      <c r="SUB405" s="31"/>
      <c r="SUC405" s="31"/>
      <c r="SUD405" s="31"/>
      <c r="SUE405" s="31"/>
      <c r="SUF405" s="31"/>
      <c r="SUG405" s="31"/>
      <c r="SUH405" s="31"/>
      <c r="SUI405" s="31"/>
      <c r="SUJ405" s="31"/>
      <c r="SUK405" s="31"/>
      <c r="SUL405" s="31"/>
      <c r="SUM405" s="31"/>
      <c r="SUN405" s="31"/>
      <c r="SUO405" s="31"/>
      <c r="SUP405" s="31"/>
      <c r="SUQ405" s="31"/>
      <c r="SUR405" s="31"/>
      <c r="SUS405" s="31"/>
      <c r="SUT405" s="31"/>
      <c r="SUU405" s="31"/>
      <c r="SUV405" s="31"/>
      <c r="SUW405" s="31"/>
      <c r="SUX405" s="31"/>
      <c r="SUY405" s="31"/>
      <c r="SUZ405" s="31"/>
      <c r="SVA405" s="31"/>
      <c r="SVB405" s="31"/>
      <c r="SVC405" s="31"/>
      <c r="SVD405" s="31"/>
      <c r="SVE405" s="31"/>
      <c r="SVF405" s="31"/>
      <c r="SVG405" s="31"/>
      <c r="SVH405" s="31"/>
      <c r="SVI405" s="31"/>
      <c r="SVJ405" s="31"/>
      <c r="SVK405" s="31"/>
      <c r="SVL405" s="31"/>
      <c r="SVM405" s="31"/>
      <c r="SVN405" s="31"/>
      <c r="SVO405" s="31"/>
      <c r="SVP405" s="31"/>
      <c r="SVQ405" s="31"/>
      <c r="SVR405" s="31"/>
      <c r="SVS405" s="31"/>
      <c r="SVT405" s="31"/>
      <c r="SVU405" s="31"/>
      <c r="SVV405" s="31"/>
      <c r="SVW405" s="31"/>
      <c r="SVX405" s="31"/>
      <c r="SVY405" s="31"/>
      <c r="SVZ405" s="31"/>
      <c r="SWA405" s="31"/>
      <c r="SWB405" s="31"/>
      <c r="SWC405" s="31"/>
      <c r="SWD405" s="31"/>
      <c r="SWE405" s="31"/>
      <c r="SWF405" s="31"/>
      <c r="SWG405" s="31"/>
      <c r="SWH405" s="31"/>
      <c r="SWI405" s="31"/>
      <c r="SWJ405" s="31"/>
      <c r="SWK405" s="31"/>
      <c r="SWL405" s="31"/>
      <c r="SWM405" s="31"/>
      <c r="SWN405" s="31"/>
      <c r="SWO405" s="31"/>
      <c r="SWP405" s="31"/>
      <c r="SWQ405" s="31"/>
      <c r="SWR405" s="31"/>
      <c r="SWS405" s="31"/>
      <c r="SWT405" s="31"/>
      <c r="SWU405" s="31"/>
      <c r="SWV405" s="31"/>
      <c r="SWW405" s="31"/>
      <c r="SWX405" s="31"/>
      <c r="SWY405" s="31"/>
      <c r="SWZ405" s="31"/>
      <c r="SXA405" s="31"/>
      <c r="SXB405" s="31"/>
      <c r="SXC405" s="31"/>
      <c r="SXD405" s="31"/>
      <c r="SXE405" s="31"/>
      <c r="SXF405" s="31"/>
      <c r="SXG405" s="31"/>
      <c r="SXH405" s="31"/>
      <c r="SXI405" s="31"/>
      <c r="SXJ405" s="31"/>
      <c r="SXK405" s="31"/>
      <c r="SXL405" s="31"/>
      <c r="SXM405" s="31"/>
      <c r="SXN405" s="31"/>
      <c r="SXO405" s="31"/>
      <c r="SXP405" s="31"/>
      <c r="SXQ405" s="31"/>
      <c r="SXR405" s="31"/>
      <c r="SXS405" s="31"/>
      <c r="SXT405" s="31"/>
      <c r="SXU405" s="31"/>
      <c r="SXV405" s="31"/>
      <c r="SXW405" s="31"/>
      <c r="SXX405" s="31"/>
      <c r="SXY405" s="31"/>
      <c r="SXZ405" s="31"/>
      <c r="SYA405" s="31"/>
      <c r="SYB405" s="31"/>
      <c r="SYC405" s="31"/>
      <c r="SYD405" s="31"/>
      <c r="SYE405" s="31"/>
      <c r="SYF405" s="31"/>
      <c r="SYG405" s="31"/>
      <c r="SYH405" s="31"/>
      <c r="SYI405" s="31"/>
      <c r="SYJ405" s="31"/>
      <c r="SYK405" s="31"/>
      <c r="SYL405" s="31"/>
      <c r="SYM405" s="31"/>
      <c r="SYN405" s="31"/>
      <c r="SYO405" s="31"/>
      <c r="SYP405" s="31"/>
      <c r="SYQ405" s="31"/>
      <c r="SYR405" s="31"/>
      <c r="SYS405" s="31"/>
      <c r="SYT405" s="31"/>
      <c r="SYU405" s="31"/>
      <c r="SYV405" s="31"/>
      <c r="SYW405" s="31"/>
      <c r="SYX405" s="31"/>
      <c r="SYY405" s="31"/>
      <c r="SYZ405" s="31"/>
      <c r="SZA405" s="31"/>
      <c r="SZB405" s="31"/>
      <c r="SZC405" s="31"/>
      <c r="SZD405" s="31"/>
      <c r="SZE405" s="31"/>
      <c r="SZF405" s="31"/>
      <c r="SZG405" s="31"/>
      <c r="SZH405" s="31"/>
      <c r="SZI405" s="31"/>
      <c r="SZJ405" s="31"/>
      <c r="SZK405" s="31"/>
      <c r="SZL405" s="31"/>
      <c r="SZM405" s="31"/>
      <c r="SZN405" s="31"/>
      <c r="SZO405" s="31"/>
      <c r="SZP405" s="31"/>
      <c r="SZQ405" s="31"/>
      <c r="SZR405" s="31"/>
      <c r="SZS405" s="31"/>
      <c r="SZT405" s="31"/>
      <c r="SZU405" s="31"/>
      <c r="SZV405" s="31"/>
      <c r="SZW405" s="31"/>
      <c r="SZX405" s="31"/>
      <c r="SZY405" s="31"/>
      <c r="SZZ405" s="31"/>
      <c r="TAA405" s="31"/>
      <c r="TAB405" s="31"/>
      <c r="TAC405" s="31"/>
      <c r="TAD405" s="31"/>
      <c r="TAE405" s="31"/>
      <c r="TAF405" s="31"/>
      <c r="TAG405" s="31"/>
      <c r="TAH405" s="31"/>
      <c r="TAI405" s="31"/>
      <c r="TAJ405" s="31"/>
      <c r="TAK405" s="31"/>
      <c r="TAL405" s="31"/>
      <c r="TAM405" s="31"/>
      <c r="TAN405" s="31"/>
      <c r="TAO405" s="31"/>
      <c r="TAP405" s="31"/>
      <c r="TAQ405" s="31"/>
      <c r="TAR405" s="31"/>
      <c r="TAS405" s="31"/>
      <c r="TAT405" s="31"/>
      <c r="TAU405" s="31"/>
      <c r="TAV405" s="31"/>
      <c r="TAW405" s="31"/>
      <c r="TAX405" s="31"/>
      <c r="TAY405" s="31"/>
      <c r="TAZ405" s="31"/>
      <c r="TBA405" s="31"/>
      <c r="TBB405" s="31"/>
      <c r="TBC405" s="31"/>
      <c r="TBD405" s="31"/>
      <c r="TBE405" s="31"/>
      <c r="TBF405" s="31"/>
      <c r="TBG405" s="31"/>
      <c r="TBH405" s="31"/>
      <c r="TBI405" s="31"/>
      <c r="TBJ405" s="31"/>
      <c r="TBK405" s="31"/>
      <c r="TBL405" s="31"/>
      <c r="TBM405" s="31"/>
      <c r="TBN405" s="31"/>
      <c r="TBO405" s="31"/>
      <c r="TBP405" s="31"/>
      <c r="TBQ405" s="31"/>
      <c r="TBR405" s="31"/>
      <c r="TBS405" s="31"/>
      <c r="TBT405" s="31"/>
      <c r="TBU405" s="31"/>
      <c r="TBV405" s="31"/>
      <c r="TBW405" s="31"/>
      <c r="TBX405" s="31"/>
      <c r="TBY405" s="31"/>
      <c r="TBZ405" s="31"/>
      <c r="TCA405" s="31"/>
      <c r="TCB405" s="31"/>
      <c r="TCC405" s="31"/>
      <c r="TCD405" s="31"/>
      <c r="TCE405" s="31"/>
      <c r="TCF405" s="31"/>
      <c r="TCG405" s="31"/>
      <c r="TCH405" s="31"/>
      <c r="TCI405" s="31"/>
      <c r="TCJ405" s="31"/>
      <c r="TCK405" s="31"/>
      <c r="TCL405" s="31"/>
      <c r="TCM405" s="31"/>
      <c r="TCN405" s="31"/>
      <c r="TCO405" s="31"/>
      <c r="TCP405" s="31"/>
      <c r="TCQ405" s="31"/>
      <c r="TCR405" s="31"/>
      <c r="TCS405" s="31"/>
      <c r="TCT405" s="31"/>
      <c r="TCU405" s="31"/>
      <c r="TCV405" s="31"/>
      <c r="TCW405" s="31"/>
      <c r="TCX405" s="31"/>
      <c r="TCY405" s="31"/>
      <c r="TCZ405" s="31"/>
      <c r="TDA405" s="31"/>
      <c r="TDB405" s="31"/>
      <c r="TDC405" s="31"/>
      <c r="TDD405" s="31"/>
      <c r="TDE405" s="31"/>
      <c r="TDF405" s="31"/>
      <c r="TDG405" s="31"/>
      <c r="TDH405" s="31"/>
      <c r="TDI405" s="31"/>
      <c r="TDJ405" s="31"/>
      <c r="TDK405" s="31"/>
      <c r="TDL405" s="31"/>
      <c r="TDM405" s="31"/>
      <c r="TDN405" s="31"/>
      <c r="TDO405" s="31"/>
      <c r="TDP405" s="31"/>
      <c r="TDQ405" s="31"/>
      <c r="TDR405" s="31"/>
      <c r="TDS405" s="31"/>
      <c r="TDT405" s="31"/>
      <c r="TDU405" s="31"/>
      <c r="TDV405" s="31"/>
      <c r="TDW405" s="31"/>
      <c r="TDX405" s="31"/>
      <c r="TDY405" s="31"/>
      <c r="TDZ405" s="31"/>
      <c r="TEA405" s="31"/>
      <c r="TEB405" s="31"/>
      <c r="TEC405" s="31"/>
      <c r="TED405" s="31"/>
      <c r="TEE405" s="31"/>
      <c r="TEF405" s="31"/>
      <c r="TEG405" s="31"/>
      <c r="TEH405" s="31"/>
      <c r="TEI405" s="31"/>
      <c r="TEJ405" s="31"/>
      <c r="TEK405" s="31"/>
      <c r="TEL405" s="31"/>
      <c r="TEM405" s="31"/>
      <c r="TEN405" s="31"/>
      <c r="TEO405" s="31"/>
      <c r="TEP405" s="31"/>
      <c r="TEQ405" s="31"/>
      <c r="TER405" s="31"/>
      <c r="TES405" s="31"/>
      <c r="TET405" s="31"/>
      <c r="TEU405" s="31"/>
      <c r="TEV405" s="31"/>
      <c r="TEW405" s="31"/>
      <c r="TEX405" s="31"/>
      <c r="TEY405" s="31"/>
      <c r="TEZ405" s="31"/>
      <c r="TFA405" s="31"/>
      <c r="TFB405" s="31"/>
      <c r="TFC405" s="31"/>
      <c r="TFD405" s="31"/>
      <c r="TFE405" s="31"/>
      <c r="TFF405" s="31"/>
      <c r="TFG405" s="31"/>
      <c r="TFH405" s="31"/>
      <c r="TFI405" s="31"/>
      <c r="TFJ405" s="31"/>
      <c r="TFK405" s="31"/>
      <c r="TFL405" s="31"/>
      <c r="TFM405" s="31"/>
      <c r="TFN405" s="31"/>
      <c r="TFO405" s="31"/>
      <c r="TFP405" s="31"/>
      <c r="TFQ405" s="31"/>
      <c r="TFR405" s="31"/>
      <c r="TFS405" s="31"/>
      <c r="TFT405" s="31"/>
      <c r="TFU405" s="31"/>
      <c r="TFV405" s="31"/>
      <c r="TFW405" s="31"/>
      <c r="TFX405" s="31"/>
      <c r="TFY405" s="31"/>
      <c r="TFZ405" s="31"/>
      <c r="TGA405" s="31"/>
      <c r="TGB405" s="31"/>
      <c r="TGC405" s="31"/>
      <c r="TGD405" s="31"/>
      <c r="TGE405" s="31"/>
      <c r="TGF405" s="31"/>
      <c r="TGG405" s="31"/>
      <c r="TGH405" s="31"/>
      <c r="TGI405" s="31"/>
      <c r="TGJ405" s="31"/>
      <c r="TGK405" s="31"/>
      <c r="TGL405" s="31"/>
      <c r="TGM405" s="31"/>
      <c r="TGN405" s="31"/>
      <c r="TGO405" s="31"/>
      <c r="TGP405" s="31"/>
      <c r="TGQ405" s="31"/>
      <c r="TGR405" s="31"/>
      <c r="TGS405" s="31"/>
      <c r="TGT405" s="31"/>
      <c r="TGU405" s="31"/>
      <c r="TGV405" s="31"/>
      <c r="TGW405" s="31"/>
      <c r="TGX405" s="31"/>
      <c r="TGY405" s="31"/>
      <c r="TGZ405" s="31"/>
      <c r="THA405" s="31"/>
      <c r="THB405" s="31"/>
      <c r="THC405" s="31"/>
      <c r="THD405" s="31"/>
      <c r="THE405" s="31"/>
      <c r="THF405" s="31"/>
      <c r="THG405" s="31"/>
      <c r="THH405" s="31"/>
      <c r="THI405" s="31"/>
      <c r="THJ405" s="31"/>
      <c r="THK405" s="31"/>
      <c r="THL405" s="31"/>
      <c r="THM405" s="31"/>
      <c r="THN405" s="31"/>
      <c r="THO405" s="31"/>
      <c r="THP405" s="31"/>
      <c r="THQ405" s="31"/>
      <c r="THR405" s="31"/>
      <c r="THS405" s="31"/>
      <c r="THT405" s="31"/>
      <c r="THU405" s="31"/>
      <c r="THV405" s="31"/>
      <c r="THW405" s="31"/>
      <c r="THX405" s="31"/>
      <c r="THY405" s="31"/>
      <c r="THZ405" s="31"/>
      <c r="TIA405" s="31"/>
      <c r="TIB405" s="31"/>
      <c r="TIC405" s="31"/>
      <c r="TID405" s="31"/>
      <c r="TIE405" s="31"/>
      <c r="TIF405" s="31"/>
      <c r="TIG405" s="31"/>
      <c r="TIH405" s="31"/>
      <c r="TII405" s="31"/>
      <c r="TIJ405" s="31"/>
      <c r="TIK405" s="31"/>
      <c r="TIL405" s="31"/>
      <c r="TIM405" s="31"/>
      <c r="TIN405" s="31"/>
      <c r="TIO405" s="31"/>
      <c r="TIP405" s="31"/>
      <c r="TIQ405" s="31"/>
      <c r="TIR405" s="31"/>
      <c r="TIS405" s="31"/>
      <c r="TIT405" s="31"/>
      <c r="TIU405" s="31"/>
      <c r="TIV405" s="31"/>
      <c r="TIW405" s="31"/>
      <c r="TIX405" s="31"/>
      <c r="TIY405" s="31"/>
      <c r="TIZ405" s="31"/>
      <c r="TJA405" s="31"/>
      <c r="TJB405" s="31"/>
      <c r="TJC405" s="31"/>
      <c r="TJD405" s="31"/>
      <c r="TJE405" s="31"/>
      <c r="TJF405" s="31"/>
      <c r="TJG405" s="31"/>
      <c r="TJH405" s="31"/>
      <c r="TJI405" s="31"/>
      <c r="TJJ405" s="31"/>
      <c r="TJK405" s="31"/>
      <c r="TJL405" s="31"/>
      <c r="TJM405" s="31"/>
      <c r="TJN405" s="31"/>
      <c r="TJO405" s="31"/>
      <c r="TJP405" s="31"/>
      <c r="TJQ405" s="31"/>
      <c r="TJR405" s="31"/>
      <c r="TJS405" s="31"/>
      <c r="TJT405" s="31"/>
      <c r="TJU405" s="31"/>
      <c r="TJV405" s="31"/>
      <c r="TJW405" s="31"/>
      <c r="TJX405" s="31"/>
      <c r="TJY405" s="31"/>
      <c r="TJZ405" s="31"/>
      <c r="TKA405" s="31"/>
      <c r="TKB405" s="31"/>
      <c r="TKC405" s="31"/>
      <c r="TKD405" s="31"/>
      <c r="TKE405" s="31"/>
      <c r="TKF405" s="31"/>
      <c r="TKG405" s="31"/>
      <c r="TKH405" s="31"/>
      <c r="TKI405" s="31"/>
      <c r="TKJ405" s="31"/>
      <c r="TKK405" s="31"/>
      <c r="TKL405" s="31"/>
      <c r="TKM405" s="31"/>
      <c r="TKN405" s="31"/>
      <c r="TKO405" s="31"/>
      <c r="TKP405" s="31"/>
      <c r="TKQ405" s="31"/>
      <c r="TKR405" s="31"/>
      <c r="TKS405" s="31"/>
      <c r="TKT405" s="31"/>
      <c r="TKU405" s="31"/>
      <c r="TKV405" s="31"/>
      <c r="TKW405" s="31"/>
      <c r="TKX405" s="31"/>
      <c r="TKY405" s="31"/>
      <c r="TKZ405" s="31"/>
      <c r="TLA405" s="31"/>
      <c r="TLB405" s="31"/>
      <c r="TLC405" s="31"/>
      <c r="TLD405" s="31"/>
      <c r="TLE405" s="31"/>
      <c r="TLF405" s="31"/>
      <c r="TLG405" s="31"/>
      <c r="TLH405" s="31"/>
      <c r="TLI405" s="31"/>
      <c r="TLJ405" s="31"/>
      <c r="TLK405" s="31"/>
      <c r="TLL405" s="31"/>
      <c r="TLM405" s="31"/>
      <c r="TLN405" s="31"/>
      <c r="TLO405" s="31"/>
      <c r="TLP405" s="31"/>
      <c r="TLQ405" s="31"/>
      <c r="TLR405" s="31"/>
      <c r="TLS405" s="31"/>
      <c r="TLT405" s="31"/>
      <c r="TLU405" s="31"/>
      <c r="TLV405" s="31"/>
      <c r="TLW405" s="31"/>
      <c r="TLX405" s="31"/>
      <c r="TLY405" s="31"/>
      <c r="TLZ405" s="31"/>
      <c r="TMA405" s="31"/>
      <c r="TMB405" s="31"/>
      <c r="TMC405" s="31"/>
      <c r="TMD405" s="31"/>
      <c r="TME405" s="31"/>
      <c r="TMF405" s="31"/>
      <c r="TMG405" s="31"/>
      <c r="TMH405" s="31"/>
      <c r="TMI405" s="31"/>
      <c r="TMJ405" s="31"/>
      <c r="TMK405" s="31"/>
      <c r="TML405" s="31"/>
      <c r="TMM405" s="31"/>
      <c r="TMN405" s="31"/>
      <c r="TMO405" s="31"/>
      <c r="TMP405" s="31"/>
      <c r="TMQ405" s="31"/>
      <c r="TMR405" s="31"/>
      <c r="TMS405" s="31"/>
      <c r="TMT405" s="31"/>
      <c r="TMU405" s="31"/>
      <c r="TMV405" s="31"/>
      <c r="TMW405" s="31"/>
      <c r="TMX405" s="31"/>
      <c r="TMY405" s="31"/>
      <c r="TMZ405" s="31"/>
      <c r="TNA405" s="31"/>
      <c r="TNB405" s="31"/>
      <c r="TNC405" s="31"/>
      <c r="TND405" s="31"/>
      <c r="TNE405" s="31"/>
      <c r="TNF405" s="31"/>
      <c r="TNG405" s="31"/>
      <c r="TNH405" s="31"/>
      <c r="TNI405" s="31"/>
      <c r="TNJ405" s="31"/>
      <c r="TNK405" s="31"/>
      <c r="TNL405" s="31"/>
      <c r="TNM405" s="31"/>
      <c r="TNN405" s="31"/>
      <c r="TNO405" s="31"/>
      <c r="TNP405" s="31"/>
      <c r="TNQ405" s="31"/>
      <c r="TNR405" s="31"/>
      <c r="TNS405" s="31"/>
      <c r="TNT405" s="31"/>
      <c r="TNU405" s="31"/>
      <c r="TNV405" s="31"/>
      <c r="TNW405" s="31"/>
      <c r="TNX405" s="31"/>
      <c r="TNY405" s="31"/>
      <c r="TNZ405" s="31"/>
      <c r="TOA405" s="31"/>
      <c r="TOB405" s="31"/>
      <c r="TOC405" s="31"/>
      <c r="TOD405" s="31"/>
      <c r="TOE405" s="31"/>
      <c r="TOF405" s="31"/>
      <c r="TOG405" s="31"/>
      <c r="TOH405" s="31"/>
      <c r="TOI405" s="31"/>
      <c r="TOJ405" s="31"/>
      <c r="TOK405" s="31"/>
      <c r="TOL405" s="31"/>
      <c r="TOM405" s="31"/>
      <c r="TON405" s="31"/>
      <c r="TOO405" s="31"/>
      <c r="TOP405" s="31"/>
      <c r="TOQ405" s="31"/>
      <c r="TOR405" s="31"/>
      <c r="TOS405" s="31"/>
      <c r="TOT405" s="31"/>
      <c r="TOU405" s="31"/>
      <c r="TOV405" s="31"/>
      <c r="TOW405" s="31"/>
      <c r="TOX405" s="31"/>
      <c r="TOY405" s="31"/>
      <c r="TOZ405" s="31"/>
      <c r="TPA405" s="31"/>
      <c r="TPB405" s="31"/>
      <c r="TPC405" s="31"/>
      <c r="TPD405" s="31"/>
      <c r="TPE405" s="31"/>
      <c r="TPF405" s="31"/>
      <c r="TPG405" s="31"/>
      <c r="TPH405" s="31"/>
      <c r="TPI405" s="31"/>
      <c r="TPJ405" s="31"/>
      <c r="TPK405" s="31"/>
      <c r="TPL405" s="31"/>
      <c r="TPM405" s="31"/>
      <c r="TPN405" s="31"/>
      <c r="TPO405" s="31"/>
      <c r="TPP405" s="31"/>
      <c r="TPQ405" s="31"/>
      <c r="TPR405" s="31"/>
      <c r="TPS405" s="31"/>
      <c r="TPT405" s="31"/>
      <c r="TPU405" s="31"/>
      <c r="TPV405" s="31"/>
      <c r="TPW405" s="31"/>
      <c r="TPX405" s="31"/>
      <c r="TPY405" s="31"/>
      <c r="TPZ405" s="31"/>
      <c r="TQA405" s="31"/>
      <c r="TQB405" s="31"/>
      <c r="TQC405" s="31"/>
      <c r="TQD405" s="31"/>
      <c r="TQE405" s="31"/>
      <c r="TQF405" s="31"/>
      <c r="TQG405" s="31"/>
      <c r="TQH405" s="31"/>
      <c r="TQI405" s="31"/>
      <c r="TQJ405" s="31"/>
      <c r="TQK405" s="31"/>
      <c r="TQL405" s="31"/>
      <c r="TQM405" s="31"/>
      <c r="TQN405" s="31"/>
      <c r="TQO405" s="31"/>
      <c r="TQP405" s="31"/>
      <c r="TQQ405" s="31"/>
      <c r="TQR405" s="31"/>
      <c r="TQS405" s="31"/>
      <c r="TQT405" s="31"/>
      <c r="TQU405" s="31"/>
      <c r="TQV405" s="31"/>
      <c r="TQW405" s="31"/>
      <c r="TQX405" s="31"/>
      <c r="TQY405" s="31"/>
      <c r="TQZ405" s="31"/>
      <c r="TRA405" s="31"/>
      <c r="TRB405" s="31"/>
      <c r="TRC405" s="31"/>
      <c r="TRD405" s="31"/>
      <c r="TRE405" s="31"/>
      <c r="TRF405" s="31"/>
      <c r="TRG405" s="31"/>
      <c r="TRH405" s="31"/>
      <c r="TRI405" s="31"/>
      <c r="TRJ405" s="31"/>
      <c r="TRK405" s="31"/>
      <c r="TRL405" s="31"/>
      <c r="TRM405" s="31"/>
      <c r="TRN405" s="31"/>
      <c r="TRO405" s="31"/>
      <c r="TRP405" s="31"/>
      <c r="TRQ405" s="31"/>
      <c r="TRR405" s="31"/>
      <c r="TRS405" s="31"/>
      <c r="TRT405" s="31"/>
      <c r="TRU405" s="31"/>
      <c r="TRV405" s="31"/>
      <c r="TRW405" s="31"/>
      <c r="TRX405" s="31"/>
      <c r="TRY405" s="31"/>
      <c r="TRZ405" s="31"/>
      <c r="TSA405" s="31"/>
      <c r="TSB405" s="31"/>
      <c r="TSC405" s="31"/>
      <c r="TSD405" s="31"/>
      <c r="TSE405" s="31"/>
      <c r="TSF405" s="31"/>
      <c r="TSG405" s="31"/>
      <c r="TSH405" s="31"/>
      <c r="TSI405" s="31"/>
      <c r="TSJ405" s="31"/>
      <c r="TSK405" s="31"/>
      <c r="TSL405" s="31"/>
      <c r="TSM405" s="31"/>
      <c r="TSN405" s="31"/>
      <c r="TSO405" s="31"/>
      <c r="TSP405" s="31"/>
      <c r="TSQ405" s="31"/>
      <c r="TSR405" s="31"/>
      <c r="TSS405" s="31"/>
      <c r="TST405" s="31"/>
      <c r="TSU405" s="31"/>
      <c r="TSV405" s="31"/>
      <c r="TSW405" s="31"/>
      <c r="TSX405" s="31"/>
      <c r="TSY405" s="31"/>
      <c r="TSZ405" s="31"/>
      <c r="TTA405" s="31"/>
      <c r="TTB405" s="31"/>
      <c r="TTC405" s="31"/>
      <c r="TTD405" s="31"/>
      <c r="TTE405" s="31"/>
      <c r="TTF405" s="31"/>
      <c r="TTG405" s="31"/>
      <c r="TTH405" s="31"/>
      <c r="TTI405" s="31"/>
      <c r="TTJ405" s="31"/>
      <c r="TTK405" s="31"/>
      <c r="TTL405" s="31"/>
      <c r="TTM405" s="31"/>
      <c r="TTN405" s="31"/>
      <c r="TTO405" s="31"/>
      <c r="TTP405" s="31"/>
      <c r="TTQ405" s="31"/>
      <c r="TTR405" s="31"/>
      <c r="TTS405" s="31"/>
      <c r="TTT405" s="31"/>
      <c r="TTU405" s="31"/>
      <c r="TTV405" s="31"/>
      <c r="TTW405" s="31"/>
      <c r="TTX405" s="31"/>
      <c r="TTY405" s="31"/>
      <c r="TTZ405" s="31"/>
      <c r="TUA405" s="31"/>
      <c r="TUB405" s="31"/>
      <c r="TUC405" s="31"/>
      <c r="TUD405" s="31"/>
      <c r="TUE405" s="31"/>
      <c r="TUF405" s="31"/>
      <c r="TUG405" s="31"/>
      <c r="TUH405" s="31"/>
      <c r="TUI405" s="31"/>
      <c r="TUJ405" s="31"/>
      <c r="TUK405" s="31"/>
      <c r="TUL405" s="31"/>
      <c r="TUM405" s="31"/>
      <c r="TUN405" s="31"/>
      <c r="TUO405" s="31"/>
      <c r="TUP405" s="31"/>
      <c r="TUQ405" s="31"/>
      <c r="TUR405" s="31"/>
      <c r="TUS405" s="31"/>
      <c r="TUT405" s="31"/>
      <c r="TUU405" s="31"/>
      <c r="TUV405" s="31"/>
      <c r="TUW405" s="31"/>
      <c r="TUX405" s="31"/>
      <c r="TUY405" s="31"/>
      <c r="TUZ405" s="31"/>
      <c r="TVA405" s="31"/>
      <c r="TVB405" s="31"/>
      <c r="TVC405" s="31"/>
      <c r="TVD405" s="31"/>
      <c r="TVE405" s="31"/>
      <c r="TVF405" s="31"/>
      <c r="TVG405" s="31"/>
      <c r="TVH405" s="31"/>
      <c r="TVI405" s="31"/>
      <c r="TVJ405" s="31"/>
      <c r="TVK405" s="31"/>
      <c r="TVL405" s="31"/>
      <c r="TVM405" s="31"/>
      <c r="TVN405" s="31"/>
      <c r="TVO405" s="31"/>
      <c r="TVP405" s="31"/>
      <c r="TVQ405" s="31"/>
      <c r="TVR405" s="31"/>
      <c r="TVS405" s="31"/>
      <c r="TVT405" s="31"/>
      <c r="TVU405" s="31"/>
      <c r="TVV405" s="31"/>
      <c r="TVW405" s="31"/>
      <c r="TVX405" s="31"/>
      <c r="TVY405" s="31"/>
      <c r="TVZ405" s="31"/>
      <c r="TWA405" s="31"/>
      <c r="TWB405" s="31"/>
      <c r="TWC405" s="31"/>
      <c r="TWD405" s="31"/>
      <c r="TWE405" s="31"/>
      <c r="TWF405" s="31"/>
      <c r="TWG405" s="31"/>
      <c r="TWH405" s="31"/>
      <c r="TWI405" s="31"/>
      <c r="TWJ405" s="31"/>
      <c r="TWK405" s="31"/>
      <c r="TWL405" s="31"/>
      <c r="TWM405" s="31"/>
      <c r="TWN405" s="31"/>
      <c r="TWO405" s="31"/>
      <c r="TWP405" s="31"/>
      <c r="TWQ405" s="31"/>
      <c r="TWR405" s="31"/>
      <c r="TWS405" s="31"/>
      <c r="TWT405" s="31"/>
      <c r="TWU405" s="31"/>
      <c r="TWV405" s="31"/>
      <c r="TWW405" s="31"/>
      <c r="TWX405" s="31"/>
      <c r="TWY405" s="31"/>
      <c r="TWZ405" s="31"/>
      <c r="TXA405" s="31"/>
      <c r="TXB405" s="31"/>
      <c r="TXC405" s="31"/>
      <c r="TXD405" s="31"/>
      <c r="TXE405" s="31"/>
      <c r="TXF405" s="31"/>
      <c r="TXG405" s="31"/>
      <c r="TXH405" s="31"/>
      <c r="TXI405" s="31"/>
      <c r="TXJ405" s="31"/>
      <c r="TXK405" s="31"/>
      <c r="TXL405" s="31"/>
      <c r="TXM405" s="31"/>
      <c r="TXN405" s="31"/>
      <c r="TXO405" s="31"/>
      <c r="TXP405" s="31"/>
      <c r="TXQ405" s="31"/>
      <c r="TXR405" s="31"/>
      <c r="TXS405" s="31"/>
      <c r="TXT405" s="31"/>
      <c r="TXU405" s="31"/>
      <c r="TXV405" s="31"/>
      <c r="TXW405" s="31"/>
      <c r="TXX405" s="31"/>
      <c r="TXY405" s="31"/>
      <c r="TXZ405" s="31"/>
      <c r="TYA405" s="31"/>
      <c r="TYB405" s="31"/>
      <c r="TYC405" s="31"/>
      <c r="TYD405" s="31"/>
      <c r="TYE405" s="31"/>
      <c r="TYF405" s="31"/>
      <c r="TYG405" s="31"/>
      <c r="TYH405" s="31"/>
      <c r="TYI405" s="31"/>
      <c r="TYJ405" s="31"/>
      <c r="TYK405" s="31"/>
      <c r="TYL405" s="31"/>
      <c r="TYM405" s="31"/>
      <c r="TYN405" s="31"/>
      <c r="TYO405" s="31"/>
      <c r="TYP405" s="31"/>
      <c r="TYQ405" s="31"/>
      <c r="TYR405" s="31"/>
      <c r="TYS405" s="31"/>
      <c r="TYT405" s="31"/>
      <c r="TYU405" s="31"/>
      <c r="TYV405" s="31"/>
      <c r="TYW405" s="31"/>
      <c r="TYX405" s="31"/>
      <c r="TYY405" s="31"/>
      <c r="TYZ405" s="31"/>
      <c r="TZA405" s="31"/>
      <c r="TZB405" s="31"/>
      <c r="TZC405" s="31"/>
      <c r="TZD405" s="31"/>
      <c r="TZE405" s="31"/>
      <c r="TZF405" s="31"/>
      <c r="TZG405" s="31"/>
      <c r="TZH405" s="31"/>
      <c r="TZI405" s="31"/>
      <c r="TZJ405" s="31"/>
      <c r="TZK405" s="31"/>
      <c r="TZL405" s="31"/>
      <c r="TZM405" s="31"/>
      <c r="TZN405" s="31"/>
      <c r="TZO405" s="31"/>
      <c r="TZP405" s="31"/>
      <c r="TZQ405" s="31"/>
      <c r="TZR405" s="31"/>
      <c r="TZS405" s="31"/>
      <c r="TZT405" s="31"/>
      <c r="TZU405" s="31"/>
      <c r="TZV405" s="31"/>
      <c r="TZW405" s="31"/>
      <c r="TZX405" s="31"/>
      <c r="TZY405" s="31"/>
      <c r="TZZ405" s="31"/>
      <c r="UAA405" s="31"/>
      <c r="UAB405" s="31"/>
      <c r="UAC405" s="31"/>
      <c r="UAD405" s="31"/>
      <c r="UAE405" s="31"/>
      <c r="UAF405" s="31"/>
      <c r="UAG405" s="31"/>
      <c r="UAH405" s="31"/>
      <c r="UAI405" s="31"/>
      <c r="UAJ405" s="31"/>
      <c r="UAK405" s="31"/>
      <c r="UAL405" s="31"/>
      <c r="UAM405" s="31"/>
      <c r="UAN405" s="31"/>
      <c r="UAO405" s="31"/>
      <c r="UAP405" s="31"/>
      <c r="UAQ405" s="31"/>
      <c r="UAR405" s="31"/>
      <c r="UAS405" s="31"/>
      <c r="UAT405" s="31"/>
      <c r="UAU405" s="31"/>
      <c r="UAV405" s="31"/>
      <c r="UAW405" s="31"/>
      <c r="UAX405" s="31"/>
      <c r="UAY405" s="31"/>
      <c r="UAZ405" s="31"/>
      <c r="UBA405" s="31"/>
      <c r="UBB405" s="31"/>
      <c r="UBC405" s="31"/>
      <c r="UBD405" s="31"/>
      <c r="UBE405" s="31"/>
      <c r="UBF405" s="31"/>
      <c r="UBG405" s="31"/>
      <c r="UBH405" s="31"/>
      <c r="UBI405" s="31"/>
      <c r="UBJ405" s="31"/>
      <c r="UBK405" s="31"/>
      <c r="UBL405" s="31"/>
      <c r="UBM405" s="31"/>
      <c r="UBN405" s="31"/>
      <c r="UBO405" s="31"/>
      <c r="UBP405" s="31"/>
      <c r="UBQ405" s="31"/>
      <c r="UBR405" s="31"/>
      <c r="UBS405" s="31"/>
      <c r="UBT405" s="31"/>
      <c r="UBU405" s="31"/>
      <c r="UBV405" s="31"/>
      <c r="UBW405" s="31"/>
      <c r="UBX405" s="31"/>
      <c r="UBY405" s="31"/>
      <c r="UBZ405" s="31"/>
      <c r="UCA405" s="31"/>
      <c r="UCB405" s="31"/>
      <c r="UCC405" s="31"/>
      <c r="UCD405" s="31"/>
      <c r="UCE405" s="31"/>
      <c r="UCF405" s="31"/>
      <c r="UCG405" s="31"/>
      <c r="UCH405" s="31"/>
      <c r="UCI405" s="31"/>
      <c r="UCJ405" s="31"/>
      <c r="UCK405" s="31"/>
      <c r="UCL405" s="31"/>
      <c r="UCM405" s="31"/>
      <c r="UCN405" s="31"/>
      <c r="UCO405" s="31"/>
      <c r="UCP405" s="31"/>
      <c r="UCQ405" s="31"/>
      <c r="UCR405" s="31"/>
      <c r="UCS405" s="31"/>
      <c r="UCT405" s="31"/>
      <c r="UCU405" s="31"/>
      <c r="UCV405" s="31"/>
      <c r="UCW405" s="31"/>
      <c r="UCX405" s="31"/>
      <c r="UCY405" s="31"/>
      <c r="UCZ405" s="31"/>
      <c r="UDA405" s="31"/>
      <c r="UDB405" s="31"/>
      <c r="UDC405" s="31"/>
      <c r="UDD405" s="31"/>
      <c r="UDE405" s="31"/>
      <c r="UDF405" s="31"/>
      <c r="UDG405" s="31"/>
      <c r="UDH405" s="31"/>
      <c r="UDI405" s="31"/>
      <c r="UDJ405" s="31"/>
      <c r="UDK405" s="31"/>
      <c r="UDL405" s="31"/>
      <c r="UDM405" s="31"/>
      <c r="UDN405" s="31"/>
      <c r="UDO405" s="31"/>
      <c r="UDP405" s="31"/>
      <c r="UDQ405" s="31"/>
      <c r="UDR405" s="31"/>
      <c r="UDS405" s="31"/>
      <c r="UDT405" s="31"/>
      <c r="UDU405" s="31"/>
      <c r="UDV405" s="31"/>
      <c r="UDW405" s="31"/>
      <c r="UDX405" s="31"/>
      <c r="UDY405" s="31"/>
      <c r="UDZ405" s="31"/>
      <c r="UEA405" s="31"/>
      <c r="UEB405" s="31"/>
      <c r="UEC405" s="31"/>
      <c r="UED405" s="31"/>
      <c r="UEE405" s="31"/>
      <c r="UEF405" s="31"/>
      <c r="UEG405" s="31"/>
      <c r="UEH405" s="31"/>
      <c r="UEI405" s="31"/>
      <c r="UEJ405" s="31"/>
      <c r="UEK405" s="31"/>
      <c r="UEL405" s="31"/>
      <c r="UEM405" s="31"/>
      <c r="UEN405" s="31"/>
      <c r="UEO405" s="31"/>
      <c r="UEP405" s="31"/>
      <c r="UEQ405" s="31"/>
      <c r="UER405" s="31"/>
      <c r="UES405" s="31"/>
      <c r="UET405" s="31"/>
      <c r="UEU405" s="31"/>
      <c r="UEV405" s="31"/>
      <c r="UEW405" s="31"/>
      <c r="UEX405" s="31"/>
      <c r="UEY405" s="31"/>
      <c r="UEZ405" s="31"/>
      <c r="UFA405" s="31"/>
      <c r="UFB405" s="31"/>
      <c r="UFC405" s="31"/>
      <c r="UFD405" s="31"/>
      <c r="UFE405" s="31"/>
      <c r="UFF405" s="31"/>
      <c r="UFG405" s="31"/>
      <c r="UFH405" s="31"/>
      <c r="UFI405" s="31"/>
      <c r="UFJ405" s="31"/>
      <c r="UFK405" s="31"/>
      <c r="UFL405" s="31"/>
      <c r="UFM405" s="31"/>
      <c r="UFN405" s="31"/>
      <c r="UFO405" s="31"/>
      <c r="UFP405" s="31"/>
      <c r="UFQ405" s="31"/>
      <c r="UFR405" s="31"/>
      <c r="UFS405" s="31"/>
      <c r="UFT405" s="31"/>
      <c r="UFU405" s="31"/>
      <c r="UFV405" s="31"/>
      <c r="UFW405" s="31"/>
      <c r="UFX405" s="31"/>
      <c r="UFY405" s="31"/>
      <c r="UFZ405" s="31"/>
      <c r="UGA405" s="31"/>
      <c r="UGB405" s="31"/>
      <c r="UGC405" s="31"/>
      <c r="UGD405" s="31"/>
      <c r="UGE405" s="31"/>
      <c r="UGF405" s="31"/>
      <c r="UGG405" s="31"/>
      <c r="UGH405" s="31"/>
      <c r="UGI405" s="31"/>
      <c r="UGJ405" s="31"/>
      <c r="UGK405" s="31"/>
      <c r="UGL405" s="31"/>
      <c r="UGM405" s="31"/>
      <c r="UGN405" s="31"/>
      <c r="UGO405" s="31"/>
      <c r="UGP405" s="31"/>
      <c r="UGQ405" s="31"/>
      <c r="UGR405" s="31"/>
      <c r="UGS405" s="31"/>
      <c r="UGT405" s="31"/>
      <c r="UGU405" s="31"/>
      <c r="UGV405" s="31"/>
      <c r="UGW405" s="31"/>
      <c r="UGX405" s="31"/>
      <c r="UGY405" s="31"/>
      <c r="UGZ405" s="31"/>
      <c r="UHA405" s="31"/>
      <c r="UHB405" s="31"/>
      <c r="UHC405" s="31"/>
      <c r="UHD405" s="31"/>
      <c r="UHE405" s="31"/>
      <c r="UHF405" s="31"/>
      <c r="UHG405" s="31"/>
      <c r="UHH405" s="31"/>
      <c r="UHI405" s="31"/>
      <c r="UHJ405" s="31"/>
      <c r="UHK405" s="31"/>
      <c r="UHL405" s="31"/>
      <c r="UHM405" s="31"/>
      <c r="UHN405" s="31"/>
      <c r="UHO405" s="31"/>
      <c r="UHP405" s="31"/>
      <c r="UHQ405" s="31"/>
      <c r="UHR405" s="31"/>
      <c r="UHS405" s="31"/>
      <c r="UHT405" s="31"/>
      <c r="UHU405" s="31"/>
      <c r="UHV405" s="31"/>
      <c r="UHW405" s="31"/>
      <c r="UHX405" s="31"/>
      <c r="UHY405" s="31"/>
      <c r="UHZ405" s="31"/>
      <c r="UIA405" s="31"/>
      <c r="UIB405" s="31"/>
      <c r="UIC405" s="31"/>
      <c r="UID405" s="31"/>
      <c r="UIE405" s="31"/>
      <c r="UIF405" s="31"/>
      <c r="UIG405" s="31"/>
      <c r="UIH405" s="31"/>
      <c r="UII405" s="31"/>
      <c r="UIJ405" s="31"/>
      <c r="UIK405" s="31"/>
      <c r="UIL405" s="31"/>
      <c r="UIM405" s="31"/>
      <c r="UIN405" s="31"/>
      <c r="UIO405" s="31"/>
      <c r="UIP405" s="31"/>
      <c r="UIQ405" s="31"/>
      <c r="UIR405" s="31"/>
      <c r="UIS405" s="31"/>
      <c r="UIT405" s="31"/>
      <c r="UIU405" s="31"/>
      <c r="UIV405" s="31"/>
      <c r="UIW405" s="31"/>
      <c r="UIX405" s="31"/>
      <c r="UIY405" s="31"/>
      <c r="UIZ405" s="31"/>
      <c r="UJA405" s="31"/>
      <c r="UJB405" s="31"/>
      <c r="UJC405" s="31"/>
      <c r="UJD405" s="31"/>
      <c r="UJE405" s="31"/>
      <c r="UJF405" s="31"/>
      <c r="UJG405" s="31"/>
      <c r="UJH405" s="31"/>
      <c r="UJI405" s="31"/>
      <c r="UJJ405" s="31"/>
      <c r="UJK405" s="31"/>
      <c r="UJL405" s="31"/>
      <c r="UJM405" s="31"/>
      <c r="UJN405" s="31"/>
      <c r="UJO405" s="31"/>
      <c r="UJP405" s="31"/>
      <c r="UJQ405" s="31"/>
      <c r="UJR405" s="31"/>
      <c r="UJS405" s="31"/>
      <c r="UJT405" s="31"/>
      <c r="UJU405" s="31"/>
      <c r="UJV405" s="31"/>
      <c r="UJW405" s="31"/>
      <c r="UJX405" s="31"/>
      <c r="UJY405" s="31"/>
      <c r="UJZ405" s="31"/>
      <c r="UKA405" s="31"/>
      <c r="UKB405" s="31"/>
      <c r="UKC405" s="31"/>
      <c r="UKD405" s="31"/>
      <c r="UKE405" s="31"/>
      <c r="UKF405" s="31"/>
      <c r="UKG405" s="31"/>
      <c r="UKH405" s="31"/>
      <c r="UKI405" s="31"/>
      <c r="UKJ405" s="31"/>
      <c r="UKK405" s="31"/>
      <c r="UKL405" s="31"/>
      <c r="UKM405" s="31"/>
      <c r="UKN405" s="31"/>
      <c r="UKO405" s="31"/>
      <c r="UKP405" s="31"/>
      <c r="UKQ405" s="31"/>
      <c r="UKR405" s="31"/>
      <c r="UKS405" s="31"/>
      <c r="UKT405" s="31"/>
      <c r="UKU405" s="31"/>
      <c r="UKV405" s="31"/>
      <c r="UKW405" s="31"/>
      <c r="UKX405" s="31"/>
      <c r="UKY405" s="31"/>
      <c r="UKZ405" s="31"/>
      <c r="ULA405" s="31"/>
      <c r="ULB405" s="31"/>
      <c r="ULC405" s="31"/>
      <c r="ULD405" s="31"/>
      <c r="ULE405" s="31"/>
      <c r="ULF405" s="31"/>
      <c r="ULG405" s="31"/>
      <c r="ULH405" s="31"/>
      <c r="ULI405" s="31"/>
      <c r="ULJ405" s="31"/>
      <c r="ULK405" s="31"/>
      <c r="ULL405" s="31"/>
      <c r="ULM405" s="31"/>
      <c r="ULN405" s="31"/>
      <c r="ULO405" s="31"/>
      <c r="ULP405" s="31"/>
      <c r="ULQ405" s="31"/>
      <c r="ULR405" s="31"/>
      <c r="ULS405" s="31"/>
      <c r="ULT405" s="31"/>
      <c r="ULU405" s="31"/>
      <c r="ULV405" s="31"/>
      <c r="ULW405" s="31"/>
      <c r="ULX405" s="31"/>
      <c r="ULY405" s="31"/>
      <c r="ULZ405" s="31"/>
      <c r="UMA405" s="31"/>
      <c r="UMB405" s="31"/>
      <c r="UMC405" s="31"/>
      <c r="UMD405" s="31"/>
      <c r="UME405" s="31"/>
      <c r="UMF405" s="31"/>
      <c r="UMG405" s="31"/>
      <c r="UMH405" s="31"/>
      <c r="UMI405" s="31"/>
      <c r="UMJ405" s="31"/>
      <c r="UMK405" s="31"/>
      <c r="UML405" s="31"/>
      <c r="UMM405" s="31"/>
      <c r="UMN405" s="31"/>
      <c r="UMO405" s="31"/>
      <c r="UMP405" s="31"/>
      <c r="UMQ405" s="31"/>
      <c r="UMR405" s="31"/>
      <c r="UMS405" s="31"/>
      <c r="UMT405" s="31"/>
      <c r="UMU405" s="31"/>
      <c r="UMV405" s="31"/>
      <c r="UMW405" s="31"/>
      <c r="UMX405" s="31"/>
      <c r="UMY405" s="31"/>
      <c r="UMZ405" s="31"/>
      <c r="UNA405" s="31"/>
      <c r="UNB405" s="31"/>
      <c r="UNC405" s="31"/>
      <c r="UND405" s="31"/>
      <c r="UNE405" s="31"/>
      <c r="UNF405" s="31"/>
      <c r="UNG405" s="31"/>
      <c r="UNH405" s="31"/>
      <c r="UNI405" s="31"/>
      <c r="UNJ405" s="31"/>
      <c r="UNK405" s="31"/>
      <c r="UNL405" s="31"/>
      <c r="UNM405" s="31"/>
      <c r="UNN405" s="31"/>
      <c r="UNO405" s="31"/>
      <c r="UNP405" s="31"/>
      <c r="UNQ405" s="31"/>
      <c r="UNR405" s="31"/>
      <c r="UNS405" s="31"/>
      <c r="UNT405" s="31"/>
      <c r="UNU405" s="31"/>
      <c r="UNV405" s="31"/>
      <c r="UNW405" s="31"/>
      <c r="UNX405" s="31"/>
      <c r="UNY405" s="31"/>
      <c r="UNZ405" s="31"/>
      <c r="UOA405" s="31"/>
      <c r="UOB405" s="31"/>
      <c r="UOC405" s="31"/>
      <c r="UOD405" s="31"/>
      <c r="UOE405" s="31"/>
      <c r="UOF405" s="31"/>
      <c r="UOG405" s="31"/>
      <c r="UOH405" s="31"/>
      <c r="UOI405" s="31"/>
      <c r="UOJ405" s="31"/>
      <c r="UOK405" s="31"/>
      <c r="UOL405" s="31"/>
      <c r="UOM405" s="31"/>
      <c r="UON405" s="31"/>
      <c r="UOO405" s="31"/>
      <c r="UOP405" s="31"/>
      <c r="UOQ405" s="31"/>
      <c r="UOR405" s="31"/>
      <c r="UOS405" s="31"/>
      <c r="UOT405" s="31"/>
      <c r="UOU405" s="31"/>
      <c r="UOV405" s="31"/>
      <c r="UOW405" s="31"/>
      <c r="UOX405" s="31"/>
      <c r="UOY405" s="31"/>
      <c r="UOZ405" s="31"/>
      <c r="UPA405" s="31"/>
      <c r="UPB405" s="31"/>
      <c r="UPC405" s="31"/>
      <c r="UPD405" s="31"/>
      <c r="UPE405" s="31"/>
      <c r="UPF405" s="31"/>
      <c r="UPG405" s="31"/>
      <c r="UPH405" s="31"/>
      <c r="UPI405" s="31"/>
      <c r="UPJ405" s="31"/>
      <c r="UPK405" s="31"/>
      <c r="UPL405" s="31"/>
      <c r="UPM405" s="31"/>
      <c r="UPN405" s="31"/>
      <c r="UPO405" s="31"/>
      <c r="UPP405" s="31"/>
      <c r="UPQ405" s="31"/>
      <c r="UPR405" s="31"/>
      <c r="UPS405" s="31"/>
      <c r="UPT405" s="31"/>
      <c r="UPU405" s="31"/>
      <c r="UPV405" s="31"/>
      <c r="UPW405" s="31"/>
      <c r="UPX405" s="31"/>
      <c r="UPY405" s="31"/>
      <c r="UPZ405" s="31"/>
      <c r="UQA405" s="31"/>
      <c r="UQB405" s="31"/>
      <c r="UQC405" s="31"/>
      <c r="UQD405" s="31"/>
      <c r="UQE405" s="31"/>
      <c r="UQF405" s="31"/>
      <c r="UQG405" s="31"/>
      <c r="UQH405" s="31"/>
      <c r="UQI405" s="31"/>
      <c r="UQJ405" s="31"/>
      <c r="UQK405" s="31"/>
      <c r="UQL405" s="31"/>
      <c r="UQM405" s="31"/>
      <c r="UQN405" s="31"/>
      <c r="UQO405" s="31"/>
      <c r="UQP405" s="31"/>
      <c r="UQQ405" s="31"/>
      <c r="UQR405" s="31"/>
      <c r="UQS405" s="31"/>
      <c r="UQT405" s="31"/>
      <c r="UQU405" s="31"/>
      <c r="UQV405" s="31"/>
      <c r="UQW405" s="31"/>
      <c r="UQX405" s="31"/>
      <c r="UQY405" s="31"/>
      <c r="UQZ405" s="31"/>
      <c r="URA405" s="31"/>
      <c r="URB405" s="31"/>
      <c r="URC405" s="31"/>
      <c r="URD405" s="31"/>
      <c r="URE405" s="31"/>
      <c r="URF405" s="31"/>
      <c r="URG405" s="31"/>
      <c r="URH405" s="31"/>
      <c r="URI405" s="31"/>
      <c r="URJ405" s="31"/>
      <c r="URK405" s="31"/>
      <c r="URL405" s="31"/>
      <c r="URM405" s="31"/>
      <c r="URN405" s="31"/>
      <c r="URO405" s="31"/>
      <c r="URP405" s="31"/>
      <c r="URQ405" s="31"/>
      <c r="URR405" s="31"/>
      <c r="URS405" s="31"/>
      <c r="URT405" s="31"/>
      <c r="URU405" s="31"/>
      <c r="URV405" s="31"/>
      <c r="URW405" s="31"/>
      <c r="URX405" s="31"/>
      <c r="URY405" s="31"/>
      <c r="URZ405" s="31"/>
      <c r="USA405" s="31"/>
      <c r="USB405" s="31"/>
      <c r="USC405" s="31"/>
      <c r="USD405" s="31"/>
      <c r="USE405" s="31"/>
      <c r="USF405" s="31"/>
      <c r="USG405" s="31"/>
      <c r="USH405" s="31"/>
      <c r="USI405" s="31"/>
      <c r="USJ405" s="31"/>
      <c r="USK405" s="31"/>
      <c r="USL405" s="31"/>
      <c r="USM405" s="31"/>
      <c r="USN405" s="31"/>
      <c r="USO405" s="31"/>
      <c r="USP405" s="31"/>
      <c r="USQ405" s="31"/>
      <c r="USR405" s="31"/>
      <c r="USS405" s="31"/>
      <c r="UST405" s="31"/>
      <c r="USU405" s="31"/>
      <c r="USV405" s="31"/>
      <c r="USW405" s="31"/>
      <c r="USX405" s="31"/>
      <c r="USY405" s="31"/>
      <c r="USZ405" s="31"/>
      <c r="UTA405" s="31"/>
      <c r="UTB405" s="31"/>
      <c r="UTC405" s="31"/>
      <c r="UTD405" s="31"/>
      <c r="UTE405" s="31"/>
      <c r="UTF405" s="31"/>
      <c r="UTG405" s="31"/>
      <c r="UTH405" s="31"/>
      <c r="UTI405" s="31"/>
      <c r="UTJ405" s="31"/>
      <c r="UTK405" s="31"/>
      <c r="UTL405" s="31"/>
      <c r="UTM405" s="31"/>
      <c r="UTN405" s="31"/>
      <c r="UTO405" s="31"/>
      <c r="UTP405" s="31"/>
      <c r="UTQ405" s="31"/>
      <c r="UTR405" s="31"/>
      <c r="UTS405" s="31"/>
      <c r="UTT405" s="31"/>
      <c r="UTU405" s="31"/>
      <c r="UTV405" s="31"/>
      <c r="UTW405" s="31"/>
      <c r="UTX405" s="31"/>
      <c r="UTY405" s="31"/>
      <c r="UTZ405" s="31"/>
      <c r="UUA405" s="31"/>
      <c r="UUB405" s="31"/>
      <c r="UUC405" s="31"/>
      <c r="UUD405" s="31"/>
      <c r="UUE405" s="31"/>
      <c r="UUF405" s="31"/>
      <c r="UUG405" s="31"/>
      <c r="UUH405" s="31"/>
      <c r="UUI405" s="31"/>
      <c r="UUJ405" s="31"/>
      <c r="UUK405" s="31"/>
      <c r="UUL405" s="31"/>
      <c r="UUM405" s="31"/>
      <c r="UUN405" s="31"/>
      <c r="UUO405" s="31"/>
      <c r="UUP405" s="31"/>
      <c r="UUQ405" s="31"/>
      <c r="UUR405" s="31"/>
      <c r="UUS405" s="31"/>
      <c r="UUT405" s="31"/>
      <c r="UUU405" s="31"/>
      <c r="UUV405" s="31"/>
      <c r="UUW405" s="31"/>
      <c r="UUX405" s="31"/>
      <c r="UUY405" s="31"/>
      <c r="UUZ405" s="31"/>
      <c r="UVA405" s="31"/>
      <c r="UVB405" s="31"/>
      <c r="UVC405" s="31"/>
      <c r="UVD405" s="31"/>
      <c r="UVE405" s="31"/>
      <c r="UVF405" s="31"/>
      <c r="UVG405" s="31"/>
      <c r="UVH405" s="31"/>
      <c r="UVI405" s="31"/>
      <c r="UVJ405" s="31"/>
      <c r="UVK405" s="31"/>
      <c r="UVL405" s="31"/>
      <c r="UVM405" s="31"/>
      <c r="UVN405" s="31"/>
      <c r="UVO405" s="31"/>
      <c r="UVP405" s="31"/>
      <c r="UVQ405" s="31"/>
      <c r="UVR405" s="31"/>
      <c r="UVS405" s="31"/>
      <c r="UVT405" s="31"/>
      <c r="UVU405" s="31"/>
      <c r="UVV405" s="31"/>
      <c r="UVW405" s="31"/>
      <c r="UVX405" s="31"/>
      <c r="UVY405" s="31"/>
      <c r="UVZ405" s="31"/>
      <c r="UWA405" s="31"/>
      <c r="UWB405" s="31"/>
      <c r="UWC405" s="31"/>
      <c r="UWD405" s="31"/>
      <c r="UWE405" s="31"/>
      <c r="UWF405" s="31"/>
      <c r="UWG405" s="31"/>
      <c r="UWH405" s="31"/>
      <c r="UWI405" s="31"/>
      <c r="UWJ405" s="31"/>
      <c r="UWK405" s="31"/>
      <c r="UWL405" s="31"/>
      <c r="UWM405" s="31"/>
      <c r="UWN405" s="31"/>
      <c r="UWO405" s="31"/>
      <c r="UWP405" s="31"/>
      <c r="UWQ405" s="31"/>
      <c r="UWR405" s="31"/>
      <c r="UWS405" s="31"/>
      <c r="UWT405" s="31"/>
      <c r="UWU405" s="31"/>
      <c r="UWV405" s="31"/>
      <c r="UWW405" s="31"/>
      <c r="UWX405" s="31"/>
      <c r="UWY405" s="31"/>
      <c r="UWZ405" s="31"/>
      <c r="UXA405" s="31"/>
      <c r="UXB405" s="31"/>
      <c r="UXC405" s="31"/>
      <c r="UXD405" s="31"/>
      <c r="UXE405" s="31"/>
      <c r="UXF405" s="31"/>
      <c r="UXG405" s="31"/>
      <c r="UXH405" s="31"/>
      <c r="UXI405" s="31"/>
      <c r="UXJ405" s="31"/>
      <c r="UXK405" s="31"/>
      <c r="UXL405" s="31"/>
      <c r="UXM405" s="31"/>
      <c r="UXN405" s="31"/>
      <c r="UXO405" s="31"/>
      <c r="UXP405" s="31"/>
      <c r="UXQ405" s="31"/>
      <c r="UXR405" s="31"/>
      <c r="UXS405" s="31"/>
      <c r="UXT405" s="31"/>
      <c r="UXU405" s="31"/>
      <c r="UXV405" s="31"/>
      <c r="UXW405" s="31"/>
      <c r="UXX405" s="31"/>
      <c r="UXY405" s="31"/>
      <c r="UXZ405" s="31"/>
      <c r="UYA405" s="31"/>
      <c r="UYB405" s="31"/>
      <c r="UYC405" s="31"/>
      <c r="UYD405" s="31"/>
      <c r="UYE405" s="31"/>
      <c r="UYF405" s="31"/>
      <c r="UYG405" s="31"/>
      <c r="UYH405" s="31"/>
      <c r="UYI405" s="31"/>
      <c r="UYJ405" s="31"/>
      <c r="UYK405" s="31"/>
      <c r="UYL405" s="31"/>
      <c r="UYM405" s="31"/>
      <c r="UYN405" s="31"/>
      <c r="UYO405" s="31"/>
      <c r="UYP405" s="31"/>
      <c r="UYQ405" s="31"/>
      <c r="UYR405" s="31"/>
      <c r="UYS405" s="31"/>
      <c r="UYT405" s="31"/>
      <c r="UYU405" s="31"/>
      <c r="UYV405" s="31"/>
      <c r="UYW405" s="31"/>
      <c r="UYX405" s="31"/>
      <c r="UYY405" s="31"/>
      <c r="UYZ405" s="31"/>
      <c r="UZA405" s="31"/>
      <c r="UZB405" s="31"/>
      <c r="UZC405" s="31"/>
      <c r="UZD405" s="31"/>
      <c r="UZE405" s="31"/>
      <c r="UZF405" s="31"/>
      <c r="UZG405" s="31"/>
      <c r="UZH405" s="31"/>
      <c r="UZI405" s="31"/>
      <c r="UZJ405" s="31"/>
      <c r="UZK405" s="31"/>
      <c r="UZL405" s="31"/>
      <c r="UZM405" s="31"/>
      <c r="UZN405" s="31"/>
      <c r="UZO405" s="31"/>
      <c r="UZP405" s="31"/>
      <c r="UZQ405" s="31"/>
      <c r="UZR405" s="31"/>
      <c r="UZS405" s="31"/>
      <c r="UZT405" s="31"/>
      <c r="UZU405" s="31"/>
      <c r="UZV405" s="31"/>
      <c r="UZW405" s="31"/>
      <c r="UZX405" s="31"/>
      <c r="UZY405" s="31"/>
      <c r="UZZ405" s="31"/>
      <c r="VAA405" s="31"/>
      <c r="VAB405" s="31"/>
      <c r="VAC405" s="31"/>
      <c r="VAD405" s="31"/>
      <c r="VAE405" s="31"/>
      <c r="VAF405" s="31"/>
      <c r="VAG405" s="31"/>
      <c r="VAH405" s="31"/>
      <c r="VAI405" s="31"/>
      <c r="VAJ405" s="31"/>
      <c r="VAK405" s="31"/>
      <c r="VAL405" s="31"/>
      <c r="VAM405" s="31"/>
      <c r="VAN405" s="31"/>
      <c r="VAO405" s="31"/>
      <c r="VAP405" s="31"/>
      <c r="VAQ405" s="31"/>
      <c r="VAR405" s="31"/>
      <c r="VAS405" s="31"/>
      <c r="VAT405" s="31"/>
      <c r="VAU405" s="31"/>
      <c r="VAV405" s="31"/>
      <c r="VAW405" s="31"/>
      <c r="VAX405" s="31"/>
      <c r="VAY405" s="31"/>
      <c r="VAZ405" s="31"/>
      <c r="VBA405" s="31"/>
      <c r="VBB405" s="31"/>
      <c r="VBC405" s="31"/>
      <c r="VBD405" s="31"/>
      <c r="VBE405" s="31"/>
      <c r="VBF405" s="31"/>
      <c r="VBG405" s="31"/>
      <c r="VBH405" s="31"/>
      <c r="VBI405" s="31"/>
      <c r="VBJ405" s="31"/>
      <c r="VBK405" s="31"/>
      <c r="VBL405" s="31"/>
      <c r="VBM405" s="31"/>
      <c r="VBN405" s="31"/>
      <c r="VBO405" s="31"/>
      <c r="VBP405" s="31"/>
      <c r="VBQ405" s="31"/>
      <c r="VBR405" s="31"/>
      <c r="VBS405" s="31"/>
      <c r="VBT405" s="31"/>
      <c r="VBU405" s="31"/>
      <c r="VBV405" s="31"/>
      <c r="VBW405" s="31"/>
      <c r="VBX405" s="31"/>
      <c r="VBY405" s="31"/>
      <c r="VBZ405" s="31"/>
      <c r="VCA405" s="31"/>
      <c r="VCB405" s="31"/>
      <c r="VCC405" s="31"/>
      <c r="VCD405" s="31"/>
      <c r="VCE405" s="31"/>
      <c r="VCF405" s="31"/>
      <c r="VCG405" s="31"/>
      <c r="VCH405" s="31"/>
      <c r="VCI405" s="31"/>
      <c r="VCJ405" s="31"/>
      <c r="VCK405" s="31"/>
      <c r="VCL405" s="31"/>
      <c r="VCM405" s="31"/>
      <c r="VCN405" s="31"/>
      <c r="VCO405" s="31"/>
      <c r="VCP405" s="31"/>
      <c r="VCQ405" s="31"/>
      <c r="VCR405" s="31"/>
      <c r="VCS405" s="31"/>
      <c r="VCT405" s="31"/>
      <c r="VCU405" s="31"/>
      <c r="VCV405" s="31"/>
      <c r="VCW405" s="31"/>
      <c r="VCX405" s="31"/>
      <c r="VCY405" s="31"/>
      <c r="VCZ405" s="31"/>
      <c r="VDA405" s="31"/>
      <c r="VDB405" s="31"/>
      <c r="VDC405" s="31"/>
      <c r="VDD405" s="31"/>
      <c r="VDE405" s="31"/>
      <c r="VDF405" s="31"/>
      <c r="VDG405" s="31"/>
      <c r="VDH405" s="31"/>
      <c r="VDI405" s="31"/>
      <c r="VDJ405" s="31"/>
      <c r="VDK405" s="31"/>
      <c r="VDL405" s="31"/>
      <c r="VDM405" s="31"/>
      <c r="VDN405" s="31"/>
      <c r="VDO405" s="31"/>
      <c r="VDP405" s="31"/>
      <c r="VDQ405" s="31"/>
      <c r="VDR405" s="31"/>
      <c r="VDS405" s="31"/>
      <c r="VDT405" s="31"/>
      <c r="VDU405" s="31"/>
      <c r="VDV405" s="31"/>
      <c r="VDW405" s="31"/>
      <c r="VDX405" s="31"/>
      <c r="VDY405" s="31"/>
      <c r="VDZ405" s="31"/>
      <c r="VEA405" s="31"/>
      <c r="VEB405" s="31"/>
      <c r="VEC405" s="31"/>
      <c r="VED405" s="31"/>
      <c r="VEE405" s="31"/>
      <c r="VEF405" s="31"/>
      <c r="VEG405" s="31"/>
      <c r="VEH405" s="31"/>
      <c r="VEI405" s="31"/>
      <c r="VEJ405" s="31"/>
      <c r="VEK405" s="31"/>
      <c r="VEL405" s="31"/>
      <c r="VEM405" s="31"/>
      <c r="VEN405" s="31"/>
      <c r="VEO405" s="31"/>
      <c r="VEP405" s="31"/>
      <c r="VEQ405" s="31"/>
      <c r="VER405" s="31"/>
      <c r="VES405" s="31"/>
      <c r="VET405" s="31"/>
      <c r="VEU405" s="31"/>
      <c r="VEV405" s="31"/>
      <c r="VEW405" s="31"/>
      <c r="VEX405" s="31"/>
      <c r="VEY405" s="31"/>
      <c r="VEZ405" s="31"/>
      <c r="VFA405" s="31"/>
      <c r="VFB405" s="31"/>
      <c r="VFC405" s="31"/>
      <c r="VFD405" s="31"/>
      <c r="VFE405" s="31"/>
      <c r="VFF405" s="31"/>
      <c r="VFG405" s="31"/>
      <c r="VFH405" s="31"/>
      <c r="VFI405" s="31"/>
      <c r="VFJ405" s="31"/>
      <c r="VFK405" s="31"/>
      <c r="VFL405" s="31"/>
      <c r="VFM405" s="31"/>
      <c r="VFN405" s="31"/>
      <c r="VFO405" s="31"/>
      <c r="VFP405" s="31"/>
      <c r="VFQ405" s="31"/>
      <c r="VFR405" s="31"/>
      <c r="VFS405" s="31"/>
      <c r="VFT405" s="31"/>
      <c r="VFU405" s="31"/>
      <c r="VFV405" s="31"/>
      <c r="VFW405" s="31"/>
      <c r="VFX405" s="31"/>
      <c r="VFY405" s="31"/>
      <c r="VFZ405" s="31"/>
      <c r="VGA405" s="31"/>
      <c r="VGB405" s="31"/>
      <c r="VGC405" s="31"/>
      <c r="VGD405" s="31"/>
      <c r="VGE405" s="31"/>
      <c r="VGF405" s="31"/>
      <c r="VGG405" s="31"/>
      <c r="VGH405" s="31"/>
      <c r="VGI405" s="31"/>
      <c r="VGJ405" s="31"/>
      <c r="VGK405" s="31"/>
      <c r="VGL405" s="31"/>
      <c r="VGM405" s="31"/>
      <c r="VGN405" s="31"/>
      <c r="VGO405" s="31"/>
      <c r="VGP405" s="31"/>
      <c r="VGQ405" s="31"/>
      <c r="VGR405" s="31"/>
      <c r="VGS405" s="31"/>
      <c r="VGT405" s="31"/>
      <c r="VGU405" s="31"/>
      <c r="VGV405" s="31"/>
      <c r="VGW405" s="31"/>
      <c r="VGX405" s="31"/>
      <c r="VGY405" s="31"/>
      <c r="VGZ405" s="31"/>
      <c r="VHA405" s="31"/>
      <c r="VHB405" s="31"/>
      <c r="VHC405" s="31"/>
      <c r="VHD405" s="31"/>
      <c r="VHE405" s="31"/>
      <c r="VHF405" s="31"/>
      <c r="VHG405" s="31"/>
      <c r="VHH405" s="31"/>
      <c r="VHI405" s="31"/>
      <c r="VHJ405" s="31"/>
      <c r="VHK405" s="31"/>
      <c r="VHL405" s="31"/>
      <c r="VHM405" s="31"/>
      <c r="VHN405" s="31"/>
      <c r="VHO405" s="31"/>
      <c r="VHP405" s="31"/>
      <c r="VHQ405" s="31"/>
      <c r="VHR405" s="31"/>
      <c r="VHS405" s="31"/>
      <c r="VHT405" s="31"/>
      <c r="VHU405" s="31"/>
      <c r="VHV405" s="31"/>
      <c r="VHW405" s="31"/>
      <c r="VHX405" s="31"/>
      <c r="VHY405" s="31"/>
      <c r="VHZ405" s="31"/>
      <c r="VIA405" s="31"/>
      <c r="VIB405" s="31"/>
      <c r="VIC405" s="31"/>
      <c r="VID405" s="31"/>
      <c r="VIE405" s="31"/>
      <c r="VIF405" s="31"/>
      <c r="VIG405" s="31"/>
      <c r="VIH405" s="31"/>
      <c r="VII405" s="31"/>
      <c r="VIJ405" s="31"/>
      <c r="VIK405" s="31"/>
      <c r="VIL405" s="31"/>
      <c r="VIM405" s="31"/>
      <c r="VIN405" s="31"/>
      <c r="VIO405" s="31"/>
      <c r="VIP405" s="31"/>
      <c r="VIQ405" s="31"/>
      <c r="VIR405" s="31"/>
      <c r="VIS405" s="31"/>
      <c r="VIT405" s="31"/>
      <c r="VIU405" s="31"/>
      <c r="VIV405" s="31"/>
      <c r="VIW405" s="31"/>
      <c r="VIX405" s="31"/>
      <c r="VIY405" s="31"/>
      <c r="VIZ405" s="31"/>
      <c r="VJA405" s="31"/>
      <c r="VJB405" s="31"/>
      <c r="VJC405" s="31"/>
      <c r="VJD405" s="31"/>
      <c r="VJE405" s="31"/>
      <c r="VJF405" s="31"/>
      <c r="VJG405" s="31"/>
      <c r="VJH405" s="31"/>
      <c r="VJI405" s="31"/>
      <c r="VJJ405" s="31"/>
      <c r="VJK405" s="31"/>
      <c r="VJL405" s="31"/>
      <c r="VJM405" s="31"/>
      <c r="VJN405" s="31"/>
      <c r="VJO405" s="31"/>
      <c r="VJP405" s="31"/>
      <c r="VJQ405" s="31"/>
      <c r="VJR405" s="31"/>
      <c r="VJS405" s="31"/>
      <c r="VJT405" s="31"/>
      <c r="VJU405" s="31"/>
      <c r="VJV405" s="31"/>
      <c r="VJW405" s="31"/>
      <c r="VJX405" s="31"/>
      <c r="VJY405" s="31"/>
      <c r="VJZ405" s="31"/>
      <c r="VKA405" s="31"/>
      <c r="VKB405" s="31"/>
      <c r="VKC405" s="31"/>
      <c r="VKD405" s="31"/>
      <c r="VKE405" s="31"/>
      <c r="VKF405" s="31"/>
      <c r="VKG405" s="31"/>
      <c r="VKH405" s="31"/>
      <c r="VKI405" s="31"/>
      <c r="VKJ405" s="31"/>
      <c r="VKK405" s="31"/>
      <c r="VKL405" s="31"/>
      <c r="VKM405" s="31"/>
      <c r="VKN405" s="31"/>
      <c r="VKO405" s="31"/>
      <c r="VKP405" s="31"/>
      <c r="VKQ405" s="31"/>
      <c r="VKR405" s="31"/>
      <c r="VKS405" s="31"/>
      <c r="VKT405" s="31"/>
      <c r="VKU405" s="31"/>
      <c r="VKV405" s="31"/>
      <c r="VKW405" s="31"/>
      <c r="VKX405" s="31"/>
      <c r="VKY405" s="31"/>
      <c r="VKZ405" s="31"/>
      <c r="VLA405" s="31"/>
      <c r="VLB405" s="31"/>
      <c r="VLC405" s="31"/>
      <c r="VLD405" s="31"/>
      <c r="VLE405" s="31"/>
      <c r="VLF405" s="31"/>
      <c r="VLG405" s="31"/>
      <c r="VLH405" s="31"/>
      <c r="VLI405" s="31"/>
      <c r="VLJ405" s="31"/>
      <c r="VLK405" s="31"/>
      <c r="VLL405" s="31"/>
      <c r="VLM405" s="31"/>
      <c r="VLN405" s="31"/>
      <c r="VLO405" s="31"/>
      <c r="VLP405" s="31"/>
      <c r="VLQ405" s="31"/>
      <c r="VLR405" s="31"/>
      <c r="VLS405" s="31"/>
      <c r="VLT405" s="31"/>
      <c r="VLU405" s="31"/>
      <c r="VLV405" s="31"/>
      <c r="VLW405" s="31"/>
      <c r="VLX405" s="31"/>
      <c r="VLY405" s="31"/>
      <c r="VLZ405" s="31"/>
      <c r="VMA405" s="31"/>
      <c r="VMB405" s="31"/>
      <c r="VMC405" s="31"/>
      <c r="VMD405" s="31"/>
      <c r="VME405" s="31"/>
      <c r="VMF405" s="31"/>
      <c r="VMG405" s="31"/>
      <c r="VMH405" s="31"/>
      <c r="VMI405" s="31"/>
      <c r="VMJ405" s="31"/>
      <c r="VMK405" s="31"/>
      <c r="VML405" s="31"/>
      <c r="VMM405" s="31"/>
      <c r="VMN405" s="31"/>
      <c r="VMO405" s="31"/>
      <c r="VMP405" s="31"/>
      <c r="VMQ405" s="31"/>
      <c r="VMR405" s="31"/>
      <c r="VMS405" s="31"/>
      <c r="VMT405" s="31"/>
      <c r="VMU405" s="31"/>
      <c r="VMV405" s="31"/>
      <c r="VMW405" s="31"/>
      <c r="VMX405" s="31"/>
      <c r="VMY405" s="31"/>
      <c r="VMZ405" s="31"/>
      <c r="VNA405" s="31"/>
      <c r="VNB405" s="31"/>
      <c r="VNC405" s="31"/>
      <c r="VND405" s="31"/>
      <c r="VNE405" s="31"/>
      <c r="VNF405" s="31"/>
      <c r="VNG405" s="31"/>
      <c r="VNH405" s="31"/>
      <c r="VNI405" s="31"/>
      <c r="VNJ405" s="31"/>
      <c r="VNK405" s="31"/>
      <c r="VNL405" s="31"/>
      <c r="VNM405" s="31"/>
      <c r="VNN405" s="31"/>
      <c r="VNO405" s="31"/>
      <c r="VNP405" s="31"/>
      <c r="VNQ405" s="31"/>
      <c r="VNR405" s="31"/>
      <c r="VNS405" s="31"/>
      <c r="VNT405" s="31"/>
      <c r="VNU405" s="31"/>
      <c r="VNV405" s="31"/>
      <c r="VNW405" s="31"/>
      <c r="VNX405" s="31"/>
      <c r="VNY405" s="31"/>
      <c r="VNZ405" s="31"/>
      <c r="VOA405" s="31"/>
      <c r="VOB405" s="31"/>
      <c r="VOC405" s="31"/>
      <c r="VOD405" s="31"/>
      <c r="VOE405" s="31"/>
      <c r="VOF405" s="31"/>
      <c r="VOG405" s="31"/>
      <c r="VOH405" s="31"/>
      <c r="VOI405" s="31"/>
      <c r="VOJ405" s="31"/>
      <c r="VOK405" s="31"/>
      <c r="VOL405" s="31"/>
      <c r="VOM405" s="31"/>
      <c r="VON405" s="31"/>
      <c r="VOO405" s="31"/>
      <c r="VOP405" s="31"/>
      <c r="VOQ405" s="31"/>
      <c r="VOR405" s="31"/>
      <c r="VOS405" s="31"/>
      <c r="VOT405" s="31"/>
      <c r="VOU405" s="31"/>
      <c r="VOV405" s="31"/>
      <c r="VOW405" s="31"/>
      <c r="VOX405" s="31"/>
      <c r="VOY405" s="31"/>
      <c r="VOZ405" s="31"/>
      <c r="VPA405" s="31"/>
      <c r="VPB405" s="31"/>
      <c r="VPC405" s="31"/>
      <c r="VPD405" s="31"/>
      <c r="VPE405" s="31"/>
      <c r="VPF405" s="31"/>
      <c r="VPG405" s="31"/>
      <c r="VPH405" s="31"/>
      <c r="VPI405" s="31"/>
      <c r="VPJ405" s="31"/>
      <c r="VPK405" s="31"/>
      <c r="VPL405" s="31"/>
      <c r="VPM405" s="31"/>
      <c r="VPN405" s="31"/>
      <c r="VPO405" s="31"/>
      <c r="VPP405" s="31"/>
      <c r="VPQ405" s="31"/>
      <c r="VPR405" s="31"/>
      <c r="VPS405" s="31"/>
      <c r="VPT405" s="31"/>
      <c r="VPU405" s="31"/>
      <c r="VPV405" s="31"/>
      <c r="VPW405" s="31"/>
      <c r="VPX405" s="31"/>
      <c r="VPY405" s="31"/>
      <c r="VPZ405" s="31"/>
      <c r="VQA405" s="31"/>
      <c r="VQB405" s="31"/>
      <c r="VQC405" s="31"/>
      <c r="VQD405" s="31"/>
      <c r="VQE405" s="31"/>
      <c r="VQF405" s="31"/>
      <c r="VQG405" s="31"/>
      <c r="VQH405" s="31"/>
      <c r="VQI405" s="31"/>
      <c r="VQJ405" s="31"/>
      <c r="VQK405" s="31"/>
      <c r="VQL405" s="31"/>
      <c r="VQM405" s="31"/>
      <c r="VQN405" s="31"/>
      <c r="VQO405" s="31"/>
      <c r="VQP405" s="31"/>
      <c r="VQQ405" s="31"/>
      <c r="VQR405" s="31"/>
      <c r="VQS405" s="31"/>
      <c r="VQT405" s="31"/>
      <c r="VQU405" s="31"/>
      <c r="VQV405" s="31"/>
      <c r="VQW405" s="31"/>
      <c r="VQX405" s="31"/>
      <c r="VQY405" s="31"/>
      <c r="VQZ405" s="31"/>
      <c r="VRA405" s="31"/>
      <c r="VRB405" s="31"/>
      <c r="VRC405" s="31"/>
      <c r="VRD405" s="31"/>
      <c r="VRE405" s="31"/>
      <c r="VRF405" s="31"/>
      <c r="VRG405" s="31"/>
      <c r="VRH405" s="31"/>
      <c r="VRI405" s="31"/>
      <c r="VRJ405" s="31"/>
      <c r="VRK405" s="31"/>
      <c r="VRL405" s="31"/>
      <c r="VRM405" s="31"/>
      <c r="VRN405" s="31"/>
      <c r="VRO405" s="31"/>
      <c r="VRP405" s="31"/>
      <c r="VRQ405" s="31"/>
      <c r="VRR405" s="31"/>
      <c r="VRS405" s="31"/>
      <c r="VRT405" s="31"/>
      <c r="VRU405" s="31"/>
      <c r="VRV405" s="31"/>
      <c r="VRW405" s="31"/>
      <c r="VRX405" s="31"/>
      <c r="VRY405" s="31"/>
      <c r="VRZ405" s="31"/>
      <c r="VSA405" s="31"/>
      <c r="VSB405" s="31"/>
      <c r="VSC405" s="31"/>
      <c r="VSD405" s="31"/>
      <c r="VSE405" s="31"/>
      <c r="VSF405" s="31"/>
      <c r="VSG405" s="31"/>
      <c r="VSH405" s="31"/>
      <c r="VSI405" s="31"/>
      <c r="VSJ405" s="31"/>
      <c r="VSK405" s="31"/>
      <c r="VSL405" s="31"/>
      <c r="VSM405" s="31"/>
      <c r="VSN405" s="31"/>
      <c r="VSO405" s="31"/>
      <c r="VSP405" s="31"/>
      <c r="VSQ405" s="31"/>
      <c r="VSR405" s="31"/>
      <c r="VSS405" s="31"/>
      <c r="VST405" s="31"/>
      <c r="VSU405" s="31"/>
      <c r="VSV405" s="31"/>
      <c r="VSW405" s="31"/>
      <c r="VSX405" s="31"/>
      <c r="VSY405" s="31"/>
      <c r="VSZ405" s="31"/>
      <c r="VTA405" s="31"/>
      <c r="VTB405" s="31"/>
      <c r="VTC405" s="31"/>
      <c r="VTD405" s="31"/>
      <c r="VTE405" s="31"/>
      <c r="VTF405" s="31"/>
      <c r="VTG405" s="31"/>
      <c r="VTH405" s="31"/>
      <c r="VTI405" s="31"/>
      <c r="VTJ405" s="31"/>
      <c r="VTK405" s="31"/>
      <c r="VTL405" s="31"/>
      <c r="VTM405" s="31"/>
      <c r="VTN405" s="31"/>
      <c r="VTO405" s="31"/>
      <c r="VTP405" s="31"/>
      <c r="VTQ405" s="31"/>
      <c r="VTR405" s="31"/>
      <c r="VTS405" s="31"/>
      <c r="VTT405" s="31"/>
      <c r="VTU405" s="31"/>
      <c r="VTV405" s="31"/>
      <c r="VTW405" s="31"/>
      <c r="VTX405" s="31"/>
      <c r="VTY405" s="31"/>
      <c r="VTZ405" s="31"/>
      <c r="VUA405" s="31"/>
      <c r="VUB405" s="31"/>
      <c r="VUC405" s="31"/>
      <c r="VUD405" s="31"/>
      <c r="VUE405" s="31"/>
      <c r="VUF405" s="31"/>
      <c r="VUG405" s="31"/>
      <c r="VUH405" s="31"/>
      <c r="VUI405" s="31"/>
      <c r="VUJ405" s="31"/>
      <c r="VUK405" s="31"/>
      <c r="VUL405" s="31"/>
      <c r="VUM405" s="31"/>
      <c r="VUN405" s="31"/>
      <c r="VUO405" s="31"/>
      <c r="VUP405" s="31"/>
      <c r="VUQ405" s="31"/>
      <c r="VUR405" s="31"/>
      <c r="VUS405" s="31"/>
      <c r="VUT405" s="31"/>
      <c r="VUU405" s="31"/>
      <c r="VUV405" s="31"/>
      <c r="VUW405" s="31"/>
      <c r="VUX405" s="31"/>
      <c r="VUY405" s="31"/>
      <c r="VUZ405" s="31"/>
      <c r="VVA405" s="31"/>
      <c r="VVB405" s="31"/>
      <c r="VVC405" s="31"/>
      <c r="VVD405" s="31"/>
      <c r="VVE405" s="31"/>
      <c r="VVF405" s="31"/>
      <c r="VVG405" s="31"/>
      <c r="VVH405" s="31"/>
      <c r="VVI405" s="31"/>
      <c r="VVJ405" s="31"/>
      <c r="VVK405" s="31"/>
      <c r="VVL405" s="31"/>
      <c r="VVM405" s="31"/>
      <c r="VVN405" s="31"/>
      <c r="VVO405" s="31"/>
      <c r="VVP405" s="31"/>
      <c r="VVQ405" s="31"/>
      <c r="VVR405" s="31"/>
      <c r="VVS405" s="31"/>
      <c r="VVT405" s="31"/>
      <c r="VVU405" s="31"/>
      <c r="VVV405" s="31"/>
      <c r="VVW405" s="31"/>
      <c r="VVX405" s="31"/>
      <c r="VVY405" s="31"/>
      <c r="VVZ405" s="31"/>
      <c r="VWA405" s="31"/>
      <c r="VWB405" s="31"/>
      <c r="VWC405" s="31"/>
      <c r="VWD405" s="31"/>
      <c r="VWE405" s="31"/>
      <c r="VWF405" s="31"/>
      <c r="VWG405" s="31"/>
      <c r="VWH405" s="31"/>
      <c r="VWI405" s="31"/>
      <c r="VWJ405" s="31"/>
      <c r="VWK405" s="31"/>
      <c r="VWL405" s="31"/>
      <c r="VWM405" s="31"/>
      <c r="VWN405" s="31"/>
      <c r="VWO405" s="31"/>
      <c r="VWP405" s="31"/>
      <c r="VWQ405" s="31"/>
      <c r="VWR405" s="31"/>
      <c r="VWS405" s="31"/>
      <c r="VWT405" s="31"/>
      <c r="VWU405" s="31"/>
      <c r="VWV405" s="31"/>
      <c r="VWW405" s="31"/>
      <c r="VWX405" s="31"/>
      <c r="VWY405" s="31"/>
      <c r="VWZ405" s="31"/>
      <c r="VXA405" s="31"/>
      <c r="VXB405" s="31"/>
      <c r="VXC405" s="31"/>
      <c r="VXD405" s="31"/>
      <c r="VXE405" s="31"/>
      <c r="VXF405" s="31"/>
      <c r="VXG405" s="31"/>
      <c r="VXH405" s="31"/>
      <c r="VXI405" s="31"/>
      <c r="VXJ405" s="31"/>
      <c r="VXK405" s="31"/>
      <c r="VXL405" s="31"/>
      <c r="VXM405" s="31"/>
      <c r="VXN405" s="31"/>
      <c r="VXO405" s="31"/>
      <c r="VXP405" s="31"/>
      <c r="VXQ405" s="31"/>
      <c r="VXR405" s="31"/>
      <c r="VXS405" s="31"/>
      <c r="VXT405" s="31"/>
      <c r="VXU405" s="31"/>
      <c r="VXV405" s="31"/>
      <c r="VXW405" s="31"/>
      <c r="VXX405" s="31"/>
      <c r="VXY405" s="31"/>
      <c r="VXZ405" s="31"/>
      <c r="VYA405" s="31"/>
      <c r="VYB405" s="31"/>
      <c r="VYC405" s="31"/>
      <c r="VYD405" s="31"/>
      <c r="VYE405" s="31"/>
      <c r="VYF405" s="31"/>
      <c r="VYG405" s="31"/>
      <c r="VYH405" s="31"/>
      <c r="VYI405" s="31"/>
      <c r="VYJ405" s="31"/>
      <c r="VYK405" s="31"/>
      <c r="VYL405" s="31"/>
      <c r="VYM405" s="31"/>
      <c r="VYN405" s="31"/>
      <c r="VYO405" s="31"/>
      <c r="VYP405" s="31"/>
      <c r="VYQ405" s="31"/>
      <c r="VYR405" s="31"/>
      <c r="VYS405" s="31"/>
      <c r="VYT405" s="31"/>
      <c r="VYU405" s="31"/>
      <c r="VYV405" s="31"/>
      <c r="VYW405" s="31"/>
      <c r="VYX405" s="31"/>
      <c r="VYY405" s="31"/>
      <c r="VYZ405" s="31"/>
      <c r="VZA405" s="31"/>
      <c r="VZB405" s="31"/>
      <c r="VZC405" s="31"/>
      <c r="VZD405" s="31"/>
      <c r="VZE405" s="31"/>
      <c r="VZF405" s="31"/>
      <c r="VZG405" s="31"/>
      <c r="VZH405" s="31"/>
      <c r="VZI405" s="31"/>
      <c r="VZJ405" s="31"/>
      <c r="VZK405" s="31"/>
      <c r="VZL405" s="31"/>
      <c r="VZM405" s="31"/>
      <c r="VZN405" s="31"/>
      <c r="VZO405" s="31"/>
      <c r="VZP405" s="31"/>
      <c r="VZQ405" s="31"/>
      <c r="VZR405" s="31"/>
      <c r="VZS405" s="31"/>
      <c r="VZT405" s="31"/>
      <c r="VZU405" s="31"/>
      <c r="VZV405" s="31"/>
      <c r="VZW405" s="31"/>
      <c r="VZX405" s="31"/>
      <c r="VZY405" s="31"/>
      <c r="VZZ405" s="31"/>
      <c r="WAA405" s="31"/>
      <c r="WAB405" s="31"/>
      <c r="WAC405" s="31"/>
      <c r="WAD405" s="31"/>
      <c r="WAE405" s="31"/>
      <c r="WAF405" s="31"/>
      <c r="WAG405" s="31"/>
      <c r="WAH405" s="31"/>
      <c r="WAI405" s="31"/>
      <c r="WAJ405" s="31"/>
      <c r="WAK405" s="31"/>
      <c r="WAL405" s="31"/>
      <c r="WAM405" s="31"/>
      <c r="WAN405" s="31"/>
      <c r="WAO405" s="31"/>
      <c r="WAP405" s="31"/>
      <c r="WAQ405" s="31"/>
      <c r="WAR405" s="31"/>
      <c r="WAS405" s="31"/>
      <c r="WAT405" s="31"/>
      <c r="WAU405" s="31"/>
      <c r="WAV405" s="31"/>
      <c r="WAW405" s="31"/>
      <c r="WAX405" s="31"/>
      <c r="WAY405" s="31"/>
      <c r="WAZ405" s="31"/>
      <c r="WBA405" s="31"/>
      <c r="WBB405" s="31"/>
      <c r="WBC405" s="31"/>
      <c r="WBD405" s="31"/>
      <c r="WBE405" s="31"/>
      <c r="WBF405" s="31"/>
      <c r="WBG405" s="31"/>
      <c r="WBH405" s="31"/>
      <c r="WBI405" s="31"/>
      <c r="WBJ405" s="31"/>
      <c r="WBK405" s="31"/>
      <c r="WBL405" s="31"/>
      <c r="WBM405" s="31"/>
      <c r="WBN405" s="31"/>
      <c r="WBO405" s="31"/>
      <c r="WBP405" s="31"/>
      <c r="WBQ405" s="31"/>
      <c r="WBR405" s="31"/>
      <c r="WBS405" s="31"/>
      <c r="WBT405" s="31"/>
      <c r="WBU405" s="31"/>
      <c r="WBV405" s="31"/>
      <c r="WBW405" s="31"/>
      <c r="WBX405" s="31"/>
      <c r="WBY405" s="31"/>
      <c r="WBZ405" s="31"/>
      <c r="WCA405" s="31"/>
      <c r="WCB405" s="31"/>
      <c r="WCC405" s="31"/>
      <c r="WCD405" s="31"/>
      <c r="WCE405" s="31"/>
      <c r="WCF405" s="31"/>
      <c r="WCG405" s="31"/>
      <c r="WCH405" s="31"/>
      <c r="WCI405" s="31"/>
      <c r="WCJ405" s="31"/>
      <c r="WCK405" s="31"/>
      <c r="WCL405" s="31"/>
      <c r="WCM405" s="31"/>
      <c r="WCN405" s="31"/>
      <c r="WCO405" s="31"/>
      <c r="WCP405" s="31"/>
      <c r="WCQ405" s="31"/>
      <c r="WCR405" s="31"/>
      <c r="WCS405" s="31"/>
      <c r="WCT405" s="31"/>
      <c r="WCU405" s="31"/>
      <c r="WCV405" s="31"/>
      <c r="WCW405" s="31"/>
      <c r="WCX405" s="31"/>
      <c r="WCY405" s="31"/>
      <c r="WCZ405" s="31"/>
      <c r="WDA405" s="31"/>
      <c r="WDB405" s="31"/>
      <c r="WDC405" s="31"/>
      <c r="WDD405" s="31"/>
      <c r="WDE405" s="31"/>
      <c r="WDF405" s="31"/>
      <c r="WDG405" s="31"/>
      <c r="WDH405" s="31"/>
      <c r="WDI405" s="31"/>
      <c r="WDJ405" s="31"/>
      <c r="WDK405" s="31"/>
      <c r="WDL405" s="31"/>
      <c r="WDM405" s="31"/>
      <c r="WDN405" s="31"/>
      <c r="WDO405" s="31"/>
      <c r="WDP405" s="31"/>
      <c r="WDQ405" s="31"/>
      <c r="WDR405" s="31"/>
      <c r="WDS405" s="31"/>
      <c r="WDT405" s="31"/>
      <c r="WDU405" s="31"/>
      <c r="WDV405" s="31"/>
      <c r="WDW405" s="31"/>
      <c r="WDX405" s="31"/>
      <c r="WDY405" s="31"/>
      <c r="WDZ405" s="31"/>
      <c r="WEA405" s="31"/>
      <c r="WEB405" s="31"/>
      <c r="WEC405" s="31"/>
      <c r="WED405" s="31"/>
      <c r="WEE405" s="31"/>
      <c r="WEF405" s="31"/>
      <c r="WEG405" s="31"/>
      <c r="WEH405" s="31"/>
      <c r="WEI405" s="31"/>
      <c r="WEJ405" s="31"/>
      <c r="WEK405" s="31"/>
      <c r="WEL405" s="31"/>
      <c r="WEM405" s="31"/>
      <c r="WEN405" s="31"/>
      <c r="WEO405" s="31"/>
      <c r="WEP405" s="31"/>
      <c r="WEQ405" s="31"/>
      <c r="WER405" s="31"/>
      <c r="WES405" s="31"/>
      <c r="WET405" s="31"/>
      <c r="WEU405" s="31"/>
      <c r="WEV405" s="31"/>
      <c r="WEW405" s="31"/>
      <c r="WEX405" s="31"/>
      <c r="WEY405" s="31"/>
      <c r="WEZ405" s="31"/>
      <c r="WFA405" s="31"/>
      <c r="WFB405" s="31"/>
      <c r="WFC405" s="31"/>
      <c r="WFD405" s="31"/>
      <c r="WFE405" s="31"/>
      <c r="WFF405" s="31"/>
      <c r="WFG405" s="31"/>
      <c r="WFH405" s="31"/>
      <c r="WFI405" s="31"/>
      <c r="WFJ405" s="31"/>
      <c r="WFK405" s="31"/>
      <c r="WFL405" s="31"/>
      <c r="WFM405" s="31"/>
      <c r="WFN405" s="31"/>
      <c r="WFO405" s="31"/>
      <c r="WFP405" s="31"/>
      <c r="WFQ405" s="31"/>
      <c r="WFR405" s="31"/>
      <c r="WFS405" s="31"/>
      <c r="WFT405" s="31"/>
      <c r="WFU405" s="31"/>
      <c r="WFV405" s="31"/>
      <c r="WFW405" s="31"/>
      <c r="WFX405" s="31"/>
      <c r="WFY405" s="31"/>
      <c r="WFZ405" s="31"/>
      <c r="WGA405" s="31"/>
      <c r="WGB405" s="31"/>
      <c r="WGC405" s="31"/>
      <c r="WGD405" s="31"/>
      <c r="WGE405" s="31"/>
      <c r="WGF405" s="31"/>
      <c r="WGG405" s="31"/>
      <c r="WGH405" s="31"/>
      <c r="WGI405" s="31"/>
      <c r="WGJ405" s="31"/>
      <c r="WGK405" s="31"/>
      <c r="WGL405" s="31"/>
      <c r="WGM405" s="31"/>
      <c r="WGN405" s="31"/>
      <c r="WGO405" s="31"/>
      <c r="WGP405" s="31"/>
      <c r="WGQ405" s="31"/>
      <c r="WGR405" s="31"/>
      <c r="WGS405" s="31"/>
      <c r="WGT405" s="31"/>
      <c r="WGU405" s="31"/>
      <c r="WGV405" s="31"/>
      <c r="WGW405" s="31"/>
      <c r="WGX405" s="31"/>
      <c r="WGY405" s="31"/>
      <c r="WGZ405" s="31"/>
      <c r="WHA405" s="31"/>
      <c r="WHB405" s="31"/>
      <c r="WHC405" s="31"/>
      <c r="WHD405" s="31"/>
      <c r="WHE405" s="31"/>
      <c r="WHF405" s="31"/>
      <c r="WHG405" s="31"/>
      <c r="WHH405" s="31"/>
      <c r="WHI405" s="31"/>
      <c r="WHJ405" s="31"/>
      <c r="WHK405" s="31"/>
      <c r="WHL405" s="31"/>
      <c r="WHM405" s="31"/>
      <c r="WHN405" s="31"/>
      <c r="WHO405" s="31"/>
      <c r="WHP405" s="31"/>
      <c r="WHQ405" s="31"/>
      <c r="WHR405" s="31"/>
      <c r="WHS405" s="31"/>
      <c r="WHT405" s="31"/>
      <c r="WHU405" s="31"/>
      <c r="WHV405" s="31"/>
      <c r="WHW405" s="31"/>
      <c r="WHX405" s="31"/>
      <c r="WHY405" s="31"/>
      <c r="WHZ405" s="31"/>
      <c r="WIA405" s="31"/>
      <c r="WIB405" s="31"/>
      <c r="WIC405" s="31"/>
      <c r="WID405" s="31"/>
      <c r="WIE405" s="31"/>
      <c r="WIF405" s="31"/>
      <c r="WIG405" s="31"/>
      <c r="WIH405" s="31"/>
      <c r="WII405" s="31"/>
      <c r="WIJ405" s="31"/>
      <c r="WIK405" s="31"/>
      <c r="WIL405" s="31"/>
      <c r="WIM405" s="31"/>
      <c r="WIN405" s="31"/>
      <c r="WIO405" s="31"/>
      <c r="WIP405" s="31"/>
      <c r="WIQ405" s="31"/>
      <c r="WIR405" s="31"/>
      <c r="WIS405" s="31"/>
      <c r="WIT405" s="31"/>
      <c r="WIU405" s="31"/>
      <c r="WIV405" s="31"/>
      <c r="WIW405" s="31"/>
      <c r="WIX405" s="31"/>
      <c r="WIY405" s="31"/>
      <c r="WIZ405" s="31"/>
      <c r="WJA405" s="31"/>
      <c r="WJB405" s="31"/>
      <c r="WJC405" s="31"/>
      <c r="WJD405" s="31"/>
      <c r="WJE405" s="31"/>
      <c r="WJF405" s="31"/>
      <c r="WJG405" s="31"/>
      <c r="WJH405" s="31"/>
      <c r="WJI405" s="31"/>
      <c r="WJJ405" s="31"/>
      <c r="WJK405" s="31"/>
      <c r="WJL405" s="31"/>
      <c r="WJM405" s="31"/>
      <c r="WJN405" s="31"/>
      <c r="WJO405" s="31"/>
      <c r="WJP405" s="31"/>
      <c r="WJQ405" s="31"/>
      <c r="WJR405" s="31"/>
      <c r="WJS405" s="31"/>
      <c r="WJT405" s="31"/>
      <c r="WJU405" s="31"/>
      <c r="WJV405" s="31"/>
      <c r="WJW405" s="31"/>
      <c r="WJX405" s="31"/>
      <c r="WJY405" s="31"/>
      <c r="WJZ405" s="31"/>
      <c r="WKA405" s="31"/>
      <c r="WKB405" s="31"/>
      <c r="WKC405" s="31"/>
      <c r="WKD405" s="31"/>
      <c r="WKE405" s="31"/>
      <c r="WKF405" s="31"/>
      <c r="WKG405" s="31"/>
      <c r="WKH405" s="31"/>
      <c r="WKI405" s="31"/>
      <c r="WKJ405" s="31"/>
      <c r="WKK405" s="31"/>
      <c r="WKL405" s="31"/>
      <c r="WKM405" s="31"/>
      <c r="WKN405" s="31"/>
      <c r="WKO405" s="31"/>
      <c r="WKP405" s="31"/>
      <c r="WKQ405" s="31"/>
      <c r="WKR405" s="31"/>
      <c r="WKS405" s="31"/>
      <c r="WKT405" s="31"/>
      <c r="WKU405" s="31"/>
      <c r="WKV405" s="31"/>
      <c r="WKW405" s="31"/>
      <c r="WKX405" s="31"/>
      <c r="WKY405" s="31"/>
      <c r="WKZ405" s="31"/>
      <c r="WLA405" s="31"/>
      <c r="WLB405" s="31"/>
      <c r="WLC405" s="31"/>
      <c r="WLD405" s="31"/>
      <c r="WLE405" s="31"/>
      <c r="WLF405" s="31"/>
      <c r="WLG405" s="31"/>
      <c r="WLH405" s="31"/>
      <c r="WLI405" s="31"/>
      <c r="WLJ405" s="31"/>
      <c r="WLK405" s="31"/>
      <c r="WLL405" s="31"/>
      <c r="WLM405" s="31"/>
      <c r="WLN405" s="31"/>
      <c r="WLO405" s="31"/>
      <c r="WLP405" s="31"/>
      <c r="WLQ405" s="31"/>
      <c r="WLR405" s="31"/>
      <c r="WLS405" s="31"/>
      <c r="WLT405" s="31"/>
      <c r="WLU405" s="31"/>
      <c r="WLV405" s="31"/>
      <c r="WLW405" s="31"/>
      <c r="WLX405" s="31"/>
      <c r="WLY405" s="31"/>
      <c r="WLZ405" s="31"/>
      <c r="WMA405" s="31"/>
      <c r="WMB405" s="31"/>
      <c r="WMC405" s="31"/>
      <c r="WMD405" s="31"/>
      <c r="WME405" s="31"/>
      <c r="WMF405" s="31"/>
      <c r="WMG405" s="31"/>
      <c r="WMH405" s="31"/>
      <c r="WMI405" s="31"/>
      <c r="WMJ405" s="31"/>
      <c r="WMK405" s="31"/>
      <c r="WML405" s="31"/>
      <c r="WMM405" s="31"/>
      <c r="WMN405" s="31"/>
      <c r="WMO405" s="31"/>
      <c r="WMP405" s="31"/>
      <c r="WMQ405" s="31"/>
      <c r="WMR405" s="31"/>
      <c r="WMS405" s="31"/>
      <c r="WMT405" s="31"/>
      <c r="WMU405" s="31"/>
      <c r="WMV405" s="31"/>
      <c r="WMW405" s="31"/>
      <c r="WMX405" s="31"/>
      <c r="WMY405" s="31"/>
      <c r="WMZ405" s="31"/>
      <c r="WNA405" s="31"/>
      <c r="WNB405" s="31"/>
      <c r="WNC405" s="31"/>
      <c r="WND405" s="31"/>
      <c r="WNE405" s="31"/>
      <c r="WNF405" s="31"/>
      <c r="WNG405" s="31"/>
      <c r="WNH405" s="31"/>
      <c r="WNI405" s="31"/>
      <c r="WNJ405" s="31"/>
      <c r="WNK405" s="31"/>
      <c r="WNL405" s="31"/>
      <c r="WNM405" s="31"/>
      <c r="WNN405" s="31"/>
      <c r="WNO405" s="31"/>
      <c r="WNP405" s="31"/>
      <c r="WNQ405" s="31"/>
      <c r="WNR405" s="31"/>
      <c r="WNS405" s="31"/>
      <c r="WNT405" s="31"/>
      <c r="WNU405" s="31"/>
      <c r="WNV405" s="31"/>
      <c r="WNW405" s="31"/>
      <c r="WNX405" s="31"/>
      <c r="WNY405" s="31"/>
      <c r="WNZ405" s="31"/>
      <c r="WOA405" s="31"/>
      <c r="WOB405" s="31"/>
      <c r="WOC405" s="31"/>
      <c r="WOD405" s="31"/>
      <c r="WOE405" s="31"/>
      <c r="WOF405" s="31"/>
      <c r="WOG405" s="31"/>
      <c r="WOH405" s="31"/>
      <c r="WOI405" s="31"/>
      <c r="WOJ405" s="31"/>
      <c r="WOK405" s="31"/>
      <c r="WOL405" s="31"/>
      <c r="WOM405" s="31"/>
      <c r="WON405" s="31"/>
      <c r="WOO405" s="31"/>
      <c r="WOP405" s="31"/>
      <c r="WOQ405" s="31"/>
      <c r="WOR405" s="31"/>
      <c r="WOS405" s="31"/>
      <c r="WOT405" s="31"/>
      <c r="WOU405" s="31"/>
      <c r="WOV405" s="31"/>
      <c r="WOW405" s="31"/>
      <c r="WOX405" s="31"/>
      <c r="WOY405" s="31"/>
      <c r="WOZ405" s="31"/>
      <c r="WPA405" s="31"/>
      <c r="WPB405" s="31"/>
      <c r="WPC405" s="31"/>
      <c r="WPD405" s="31"/>
      <c r="WPE405" s="31"/>
      <c r="WPF405" s="31"/>
      <c r="WPG405" s="31"/>
      <c r="WPH405" s="31"/>
      <c r="WPI405" s="31"/>
      <c r="WPJ405" s="31"/>
      <c r="WPK405" s="31"/>
      <c r="WPL405" s="31"/>
      <c r="WPM405" s="31"/>
      <c r="WPN405" s="31"/>
      <c r="WPO405" s="31"/>
      <c r="WPP405" s="31"/>
      <c r="WPQ405" s="31"/>
      <c r="WPR405" s="31"/>
      <c r="WPS405" s="31"/>
      <c r="WPT405" s="31"/>
      <c r="WPU405" s="31"/>
      <c r="WPV405" s="31"/>
      <c r="WPW405" s="31"/>
      <c r="WPX405" s="31"/>
      <c r="WPY405" s="31"/>
      <c r="WPZ405" s="31"/>
      <c r="WQA405" s="31"/>
      <c r="WQB405" s="31"/>
      <c r="WQC405" s="31"/>
      <c r="WQD405" s="31"/>
      <c r="WQE405" s="31"/>
      <c r="WQF405" s="31"/>
      <c r="WQG405" s="31"/>
      <c r="WQH405" s="31"/>
      <c r="WQI405" s="31"/>
      <c r="WQJ405" s="31"/>
      <c r="WQK405" s="31"/>
      <c r="WQL405" s="31"/>
      <c r="WQM405" s="31"/>
      <c r="WQN405" s="31"/>
      <c r="WQO405" s="31"/>
      <c r="WQP405" s="31"/>
      <c r="WQQ405" s="31"/>
      <c r="WQR405" s="31"/>
      <c r="WQS405" s="31"/>
      <c r="WQT405" s="31"/>
      <c r="WQU405" s="31"/>
      <c r="WQV405" s="31"/>
      <c r="WQW405" s="31"/>
      <c r="WQX405" s="31"/>
      <c r="WQY405" s="31"/>
      <c r="WQZ405" s="31"/>
      <c r="WRA405" s="31"/>
      <c r="WRB405" s="31"/>
      <c r="WRC405" s="31"/>
      <c r="WRD405" s="31"/>
      <c r="WRE405" s="31"/>
      <c r="WRF405" s="31"/>
      <c r="WRG405" s="31"/>
      <c r="WRH405" s="31"/>
      <c r="WRI405" s="31"/>
      <c r="WRJ405" s="31"/>
      <c r="WRK405" s="31"/>
      <c r="WRL405" s="31"/>
      <c r="WRM405" s="31"/>
      <c r="WRN405" s="31"/>
      <c r="WRO405" s="31"/>
      <c r="WRP405" s="31"/>
      <c r="WRQ405" s="31"/>
      <c r="WRR405" s="31"/>
      <c r="WRS405" s="31"/>
      <c r="WRT405" s="31"/>
      <c r="WRU405" s="31"/>
      <c r="WRV405" s="31"/>
      <c r="WRW405" s="31"/>
      <c r="WRX405" s="31"/>
      <c r="WRY405" s="31"/>
      <c r="WRZ405" s="31"/>
      <c r="WSA405" s="31"/>
      <c r="WSB405" s="31"/>
      <c r="WSC405" s="31"/>
      <c r="WSD405" s="31"/>
      <c r="WSE405" s="31"/>
      <c r="WSF405" s="31"/>
      <c r="WSG405" s="31"/>
      <c r="WSH405" s="31"/>
      <c r="WSI405" s="31"/>
      <c r="WSJ405" s="31"/>
      <c r="WSK405" s="31"/>
      <c r="WSL405" s="31"/>
      <c r="WSM405" s="31"/>
      <c r="WSN405" s="31"/>
      <c r="WSO405" s="31"/>
      <c r="WSP405" s="31"/>
      <c r="WSQ405" s="31"/>
      <c r="WSR405" s="31"/>
      <c r="WSS405" s="31"/>
      <c r="WST405" s="31"/>
      <c r="WSU405" s="31"/>
      <c r="WSV405" s="31"/>
      <c r="WSW405" s="31"/>
      <c r="WSX405" s="31"/>
      <c r="WSY405" s="31"/>
      <c r="WSZ405" s="31"/>
      <c r="WTA405" s="31"/>
      <c r="WTB405" s="31"/>
      <c r="WTC405" s="31"/>
      <c r="WTD405" s="31"/>
      <c r="WTE405" s="31"/>
      <c r="WTF405" s="31"/>
      <c r="WTG405" s="31"/>
      <c r="WTH405" s="31"/>
      <c r="WTI405" s="31"/>
      <c r="WTJ405" s="31"/>
      <c r="WTK405" s="31"/>
      <c r="WTL405" s="31"/>
      <c r="WTM405" s="31"/>
      <c r="WTN405" s="31"/>
      <c r="WTO405" s="31"/>
      <c r="WTP405" s="31"/>
      <c r="WTQ405" s="31"/>
      <c r="WTR405" s="31"/>
      <c r="WTS405" s="31"/>
      <c r="WTT405" s="31"/>
      <c r="WTU405" s="31"/>
      <c r="WTV405" s="31"/>
      <c r="WTW405" s="31"/>
      <c r="WTX405" s="31"/>
      <c r="WTY405" s="31"/>
      <c r="WTZ405" s="31"/>
      <c r="WUA405" s="31"/>
      <c r="WUB405" s="31"/>
      <c r="WUC405" s="31"/>
      <c r="WUD405" s="31"/>
      <c r="WUE405" s="31"/>
      <c r="WUF405" s="31"/>
      <c r="WUG405" s="31"/>
      <c r="WUH405" s="31"/>
      <c r="WUI405" s="31"/>
      <c r="WUJ405" s="31"/>
      <c r="WUK405" s="31"/>
      <c r="WUL405" s="31"/>
      <c r="WUM405" s="31"/>
      <c r="WUN405" s="31"/>
      <c r="WUO405" s="31"/>
      <c r="WUP405" s="31"/>
      <c r="WUQ405" s="31"/>
      <c r="WUR405" s="31"/>
      <c r="WUS405" s="31"/>
      <c r="WUT405" s="31"/>
      <c r="WUU405" s="31"/>
      <c r="WUV405" s="31"/>
      <c r="WUW405" s="31"/>
      <c r="WUX405" s="31"/>
      <c r="WUY405" s="31"/>
      <c r="WUZ405" s="31"/>
      <c r="WVA405" s="31"/>
      <c r="WVB405" s="31"/>
      <c r="WVC405" s="31"/>
      <c r="WVD405" s="31"/>
      <c r="WVE405" s="31"/>
      <c r="WVF405" s="31"/>
      <c r="WVG405" s="31"/>
      <c r="WVH405" s="31"/>
      <c r="WVI405" s="31"/>
      <c r="WVJ405" s="31"/>
      <c r="WVK405" s="31"/>
      <c r="WVL405" s="31"/>
      <c r="WVM405" s="31"/>
      <c r="WVN405" s="31"/>
      <c r="WVO405" s="31"/>
      <c r="WVP405" s="31"/>
      <c r="WVQ405" s="31"/>
      <c r="WVR405" s="31"/>
      <c r="WVS405" s="31"/>
      <c r="WVT405" s="31"/>
      <c r="WVU405" s="31"/>
      <c r="WVV405" s="31"/>
      <c r="WVW405" s="31"/>
      <c r="WVX405" s="31"/>
      <c r="WVY405" s="31"/>
      <c r="WVZ405" s="31"/>
      <c r="WWA405" s="31"/>
      <c r="WWB405" s="31"/>
      <c r="WWC405" s="31"/>
      <c r="WWD405" s="31"/>
      <c r="WWE405" s="31"/>
      <c r="WWF405" s="31"/>
      <c r="WWG405" s="31"/>
      <c r="WWH405" s="31"/>
      <c r="WWI405" s="31"/>
      <c r="WWJ405" s="31"/>
      <c r="WWK405" s="31"/>
      <c r="WWL405" s="31"/>
      <c r="WWM405" s="31"/>
      <c r="WWN405" s="31"/>
      <c r="WWO405" s="31"/>
      <c r="WWP405" s="31"/>
      <c r="WWQ405" s="31"/>
      <c r="WWR405" s="31"/>
      <c r="WWS405" s="31"/>
      <c r="WWT405" s="31"/>
      <c r="WWU405" s="31"/>
      <c r="WWV405" s="31"/>
      <c r="WWW405" s="31"/>
      <c r="WWX405" s="31"/>
      <c r="WWY405" s="31"/>
      <c r="WWZ405" s="31"/>
      <c r="WXA405" s="31"/>
      <c r="WXB405" s="31"/>
      <c r="WXC405" s="31"/>
      <c r="WXD405" s="31"/>
      <c r="WXE405" s="31"/>
      <c r="WXF405" s="31"/>
      <c r="WXG405" s="31"/>
      <c r="WXH405" s="31"/>
      <c r="WXI405" s="31"/>
      <c r="WXJ405" s="31"/>
      <c r="WXK405" s="31"/>
      <c r="WXL405" s="31"/>
      <c r="WXM405" s="31"/>
      <c r="WXN405" s="31"/>
      <c r="WXO405" s="31"/>
      <c r="WXP405" s="31"/>
      <c r="WXQ405" s="31"/>
      <c r="WXR405" s="31"/>
      <c r="WXS405" s="31"/>
      <c r="WXT405" s="31"/>
      <c r="WXU405" s="31"/>
      <c r="WXV405" s="31"/>
      <c r="WXW405" s="31"/>
      <c r="WXX405" s="31"/>
      <c r="WXY405" s="31"/>
      <c r="WXZ405" s="31"/>
      <c r="WYA405" s="31"/>
      <c r="WYB405" s="31"/>
      <c r="WYC405" s="31"/>
      <c r="WYD405" s="31"/>
      <c r="WYE405" s="31"/>
      <c r="WYF405" s="31"/>
      <c r="WYG405" s="31"/>
      <c r="WYH405" s="31"/>
      <c r="WYI405" s="31"/>
      <c r="WYJ405" s="31"/>
      <c r="WYK405" s="31"/>
      <c r="WYL405" s="31"/>
      <c r="WYM405" s="31"/>
      <c r="WYN405" s="31"/>
      <c r="WYO405" s="31"/>
      <c r="WYP405" s="31"/>
      <c r="WYQ405" s="31"/>
      <c r="WYR405" s="31"/>
      <c r="WYS405" s="31"/>
      <c r="WYT405" s="31"/>
      <c r="WYU405" s="31"/>
      <c r="WYV405" s="31"/>
      <c r="WYW405" s="31"/>
      <c r="WYX405" s="31"/>
      <c r="WYY405" s="31"/>
      <c r="WYZ405" s="31"/>
      <c r="WZA405" s="31"/>
      <c r="WZB405" s="31"/>
      <c r="WZC405" s="31"/>
      <c r="WZD405" s="31"/>
      <c r="WZE405" s="31"/>
      <c r="WZF405" s="31"/>
      <c r="WZG405" s="31"/>
      <c r="WZH405" s="31"/>
      <c r="WZI405" s="31"/>
      <c r="WZJ405" s="31"/>
      <c r="WZK405" s="31"/>
      <c r="WZL405" s="31"/>
      <c r="WZM405" s="31"/>
      <c r="WZN405" s="31"/>
      <c r="WZO405" s="31"/>
      <c r="WZP405" s="31"/>
      <c r="WZQ405" s="31"/>
      <c r="WZR405" s="31"/>
      <c r="WZS405" s="31"/>
      <c r="WZT405" s="31"/>
      <c r="WZU405" s="31"/>
      <c r="WZV405" s="31"/>
      <c r="WZW405" s="31"/>
      <c r="WZX405" s="31"/>
      <c r="WZY405" s="31"/>
      <c r="WZZ405" s="31"/>
      <c r="XAA405" s="31"/>
      <c r="XAB405" s="31"/>
      <c r="XAC405" s="31"/>
      <c r="XAD405" s="31"/>
      <c r="XAE405" s="31"/>
      <c r="XAF405" s="31"/>
      <c r="XAG405" s="31"/>
      <c r="XAH405" s="31"/>
      <c r="XAI405" s="31"/>
      <c r="XAJ405" s="31"/>
      <c r="XAK405" s="31"/>
      <c r="XAL405" s="31"/>
      <c r="XAM405" s="31"/>
      <c r="XAN405" s="31"/>
      <c r="XAO405" s="31"/>
      <c r="XAP405" s="31"/>
      <c r="XAQ405" s="31"/>
      <c r="XAR405" s="31"/>
      <c r="XAS405" s="31"/>
      <c r="XAT405" s="31"/>
      <c r="XAU405" s="31"/>
      <c r="XAV405" s="31"/>
      <c r="XAW405" s="31"/>
      <c r="XAX405" s="31"/>
      <c r="XAY405" s="31"/>
      <c r="XAZ405" s="31"/>
      <c r="XBA405" s="31"/>
      <c r="XBB405" s="31"/>
      <c r="XBC405" s="31"/>
      <c r="XBD405" s="31"/>
      <c r="XBE405" s="31"/>
      <c r="XBF405" s="31"/>
      <c r="XBG405" s="31"/>
      <c r="XBH405" s="31"/>
      <c r="XBI405" s="31"/>
      <c r="XBJ405" s="31"/>
      <c r="XBK405" s="31"/>
      <c r="XBL405" s="31"/>
      <c r="XBM405" s="31"/>
      <c r="XBN405" s="31"/>
      <c r="XBO405" s="31"/>
      <c r="XBP405" s="31"/>
      <c r="XBQ405" s="31"/>
      <c r="XBR405" s="31"/>
      <c r="XBS405" s="31"/>
      <c r="XBT405" s="31"/>
      <c r="XBU405" s="31"/>
      <c r="XBV405" s="31"/>
      <c r="XBW405" s="31"/>
      <c r="XBX405" s="31"/>
      <c r="XBY405" s="31"/>
      <c r="XBZ405" s="31"/>
      <c r="XCA405" s="31"/>
      <c r="XCB405" s="31"/>
      <c r="XCC405" s="31"/>
      <c r="XCD405" s="31"/>
      <c r="XCE405" s="31"/>
      <c r="XCF405" s="31"/>
      <c r="XCG405" s="31"/>
      <c r="XCH405" s="31"/>
      <c r="XCI405" s="31"/>
      <c r="XCJ405" s="31"/>
      <c r="XCK405" s="31"/>
      <c r="XCL405" s="31"/>
      <c r="XCM405" s="31"/>
      <c r="XCN405" s="31"/>
      <c r="XCO405" s="31"/>
      <c r="XCP405" s="31"/>
      <c r="XCQ405" s="31"/>
      <c r="XCR405" s="31"/>
      <c r="XCS405" s="31"/>
      <c r="XCT405" s="31"/>
      <c r="XCU405" s="31"/>
      <c r="XCV405" s="31"/>
      <c r="XCW405" s="31"/>
      <c r="XCX405" s="31"/>
      <c r="XCY405" s="31"/>
      <c r="XCZ405" s="31"/>
      <c r="XDA405" s="31"/>
      <c r="XDB405" s="31"/>
      <c r="XDC405" s="31"/>
      <c r="XDD405" s="31"/>
      <c r="XDE405" s="31"/>
      <c r="XDF405" s="31"/>
      <c r="XDG405" s="31"/>
      <c r="XDH405" s="31"/>
      <c r="XDI405" s="31"/>
      <c r="XDJ405" s="31"/>
      <c r="XDK405" s="31"/>
      <c r="XDL405" s="31"/>
      <c r="XDM405" s="31"/>
      <c r="XDN405" s="31"/>
      <c r="XDO405" s="31"/>
      <c r="XDP405" s="31"/>
      <c r="XDQ405" s="31"/>
      <c r="XDR405" s="31"/>
      <c r="XDS405" s="31"/>
      <c r="XDT405" s="31"/>
      <c r="XDU405" s="31"/>
      <c r="XDV405" s="31"/>
      <c r="XDW405" s="31"/>
      <c r="XDX405" s="31"/>
      <c r="XDY405" s="31"/>
      <c r="XDZ405" s="31"/>
      <c r="XEA405" s="31"/>
      <c r="XEB405" s="31"/>
      <c r="XEC405" s="31"/>
      <c r="XED405" s="31"/>
      <c r="XEE405" s="31"/>
      <c r="XEF405" s="31"/>
      <c r="XEG405" s="31"/>
      <c r="XEH405" s="31"/>
      <c r="XEI405" s="31"/>
      <c r="XEJ405" s="31"/>
      <c r="XEK405" s="31"/>
      <c r="XEL405" s="31"/>
      <c r="XEM405" s="31"/>
      <c r="XEN405" s="31"/>
      <c r="XEO405" s="31"/>
      <c r="XEP405" s="31"/>
      <c r="XEQ405" s="31"/>
      <c r="XER405" s="31"/>
      <c r="XES405" s="31"/>
      <c r="XET405" s="31"/>
      <c r="XEU405" s="31"/>
      <c r="XEV405" s="31"/>
      <c r="XEW405" s="31"/>
      <c r="XEX405" s="31"/>
      <c r="XEY405" s="31"/>
      <c r="XEZ405" s="31"/>
      <c r="XFA405" s="31"/>
      <c r="XFB405" s="31"/>
    </row>
    <row r="406" spans="1:16382">
      <c r="A406" s="21" t="s">
        <v>5618</v>
      </c>
      <c r="B406" s="99" t="s">
        <v>5631</v>
      </c>
      <c r="C406" s="71" t="s">
        <v>5</v>
      </c>
      <c r="D406" s="130">
        <f>SUM(D407:D411)</f>
        <v>884364</v>
      </c>
      <c r="E406" s="108"/>
      <c r="F406" s="106"/>
      <c r="G406" s="130">
        <f>SUM(G407:G411)</f>
        <v>755217.86</v>
      </c>
      <c r="H406" s="108"/>
      <c r="I406" s="106"/>
      <c r="J406" s="130">
        <f>SUM(J407:J411)</f>
        <v>806436</v>
      </c>
      <c r="L406" s="65"/>
      <c r="M406" s="179">
        <f>SUM(M407:M411)</f>
        <v>772572</v>
      </c>
      <c r="P406" s="212">
        <f>SUM(P409:P410)</f>
        <v>772572</v>
      </c>
      <c r="S406" s="212">
        <f>SUM(S409:S410)</f>
        <v>772572</v>
      </c>
      <c r="V406" s="212">
        <f>V409+V410</f>
        <v>856836</v>
      </c>
    </row>
    <row r="407" spans="1:16382" customFormat="1" hidden="1">
      <c r="B407" s="43" t="s">
        <v>748</v>
      </c>
      <c r="C407" s="6" t="s">
        <v>7</v>
      </c>
      <c r="D407" s="44">
        <v>0</v>
      </c>
      <c r="E407" s="53"/>
      <c r="F407" s="90"/>
      <c r="G407" s="44">
        <v>0</v>
      </c>
      <c r="H407" s="53"/>
      <c r="I407" s="90"/>
      <c r="J407" s="44">
        <v>0</v>
      </c>
      <c r="K407" s="42"/>
      <c r="L407" s="59"/>
      <c r="M407" s="44">
        <v>0</v>
      </c>
    </row>
    <row r="408" spans="1:16382" customFormat="1" hidden="1">
      <c r="B408" s="8" t="s">
        <v>749</v>
      </c>
      <c r="C408" s="6" t="s">
        <v>9</v>
      </c>
      <c r="D408" s="44">
        <v>0</v>
      </c>
      <c r="E408" s="53"/>
      <c r="F408" s="90"/>
      <c r="G408" s="44">
        <v>0</v>
      </c>
      <c r="H408" s="53"/>
      <c r="I408" s="90"/>
      <c r="J408" s="44">
        <v>0</v>
      </c>
      <c r="K408" s="42"/>
      <c r="L408" s="59"/>
      <c r="M408" s="44">
        <v>0</v>
      </c>
    </row>
    <row r="409" spans="1:16382">
      <c r="A409" s="21" t="s">
        <v>5618</v>
      </c>
      <c r="B409" s="30" t="s">
        <v>5632</v>
      </c>
      <c r="C409" s="36" t="s">
        <v>11</v>
      </c>
      <c r="D409" s="128">
        <v>421416</v>
      </c>
      <c r="E409" s="108">
        <f>IF(D409&lt;G409,G409-D409,0)</f>
        <v>46941.859999999986</v>
      </c>
      <c r="F409" s="108">
        <f>IF(D409&gt;G409,D409-G409,0)</f>
        <v>0</v>
      </c>
      <c r="G409" s="142">
        <f>519576-51218.14</f>
        <v>468357.86</v>
      </c>
      <c r="H409" s="108">
        <v>51218.14</v>
      </c>
      <c r="I409" s="108"/>
      <c r="J409" s="142">
        <f>G409+H409-I409</f>
        <v>519576</v>
      </c>
      <c r="L409" s="65"/>
      <c r="M409" s="184">
        <v>417384</v>
      </c>
      <c r="P409" s="59">
        <f>M409+N409-O409</f>
        <v>417384</v>
      </c>
      <c r="S409" s="59">
        <f>P409+Q409-R409</f>
        <v>417384</v>
      </c>
      <c r="V409" s="226">
        <v>450180</v>
      </c>
    </row>
    <row r="410" spans="1:16382">
      <c r="A410" s="21" t="s">
        <v>5618</v>
      </c>
      <c r="B410" s="30" t="s">
        <v>5633</v>
      </c>
      <c r="C410" s="36" t="s">
        <v>13</v>
      </c>
      <c r="D410" s="128">
        <v>462948</v>
      </c>
      <c r="E410" s="108">
        <f>IF(D410&lt;G410,G410-D410,0)</f>
        <v>0</v>
      </c>
      <c r="F410" s="108">
        <f>IF(D410&gt;G410,D410-G410,0)</f>
        <v>176088</v>
      </c>
      <c r="G410" s="128">
        <v>286860</v>
      </c>
      <c r="H410" s="108"/>
      <c r="I410" s="108"/>
      <c r="J410" s="128">
        <f>+G410+H410-I410</f>
        <v>286860</v>
      </c>
      <c r="L410" s="65"/>
      <c r="M410" s="128">
        <v>355188</v>
      </c>
      <c r="P410" s="59">
        <f>M410+N410-O410</f>
        <v>355188</v>
      </c>
      <c r="S410" s="59">
        <f>P410+Q410-R410</f>
        <v>355188</v>
      </c>
      <c r="V410" s="226">
        <v>406656</v>
      </c>
    </row>
    <row r="411" spans="1:16382" customFormat="1" hidden="1">
      <c r="B411" s="43" t="s">
        <v>750</v>
      </c>
      <c r="C411" s="45" t="s">
        <v>15</v>
      </c>
      <c r="D411" s="44">
        <v>0</v>
      </c>
      <c r="E411" s="53"/>
      <c r="F411" s="90"/>
      <c r="G411" s="44">
        <v>0</v>
      </c>
      <c r="H411" s="53"/>
      <c r="I411" s="90"/>
      <c r="J411" s="44">
        <v>0</v>
      </c>
      <c r="K411" s="42"/>
      <c r="L411" s="59"/>
      <c r="M411" s="44">
        <v>0</v>
      </c>
    </row>
    <row r="412" spans="1:16382">
      <c r="A412" s="21" t="s">
        <v>5618</v>
      </c>
      <c r="B412" s="99" t="s">
        <v>5635</v>
      </c>
      <c r="C412" s="71" t="s">
        <v>17</v>
      </c>
      <c r="D412" s="125">
        <f>SUM(D413:D420)</f>
        <v>204600</v>
      </c>
      <c r="E412" s="108"/>
      <c r="F412" s="126"/>
      <c r="G412" s="125">
        <f>SUM(G413:G420)</f>
        <v>127020</v>
      </c>
      <c r="H412" s="108"/>
      <c r="I412" s="126"/>
      <c r="J412" s="125">
        <f>SUM(J413:J420)</f>
        <v>127020</v>
      </c>
      <c r="L412" s="65"/>
      <c r="M412" s="178">
        <f>SUM(M413:M420)</f>
        <v>216000</v>
      </c>
      <c r="P412" s="212">
        <f>SUM(P417)</f>
        <v>216000</v>
      </c>
      <c r="S412" s="212">
        <f>SUM(S417)</f>
        <v>216000</v>
      </c>
      <c r="V412" s="179">
        <f>V417+V416</f>
        <v>182400</v>
      </c>
    </row>
    <row r="413" spans="1:16382" customFormat="1" hidden="1">
      <c r="B413" s="43" t="s">
        <v>751</v>
      </c>
      <c r="C413" s="45" t="s">
        <v>19</v>
      </c>
      <c r="D413" s="44">
        <v>0</v>
      </c>
      <c r="E413" s="53"/>
      <c r="F413" s="90"/>
      <c r="G413" s="44">
        <v>0</v>
      </c>
      <c r="H413" s="53"/>
      <c r="I413" s="90"/>
      <c r="J413" s="44">
        <v>0</v>
      </c>
      <c r="K413" s="42"/>
      <c r="L413" s="59"/>
      <c r="M413" s="44">
        <v>0</v>
      </c>
    </row>
    <row r="414" spans="1:16382" hidden="1">
      <c r="A414" s="21" t="s">
        <v>5618</v>
      </c>
      <c r="B414" s="167" t="s">
        <v>5636</v>
      </c>
      <c r="C414" s="171" t="s">
        <v>5637</v>
      </c>
      <c r="D414" s="128">
        <v>54600</v>
      </c>
      <c r="E414" s="108">
        <f>IF(D414&lt;G414,G414-D414,0)</f>
        <v>0</v>
      </c>
      <c r="F414" s="108">
        <f>IF(D414&gt;G414,D414-G414,0)</f>
        <v>54600</v>
      </c>
      <c r="G414" s="128">
        <v>0</v>
      </c>
      <c r="H414" s="108"/>
      <c r="I414" s="108"/>
      <c r="J414" s="128">
        <f>+G414+H414-I414</f>
        <v>0</v>
      </c>
      <c r="L414" s="65"/>
      <c r="M414" s="169">
        <f>+J414+K414-L414</f>
        <v>0</v>
      </c>
    </row>
    <row r="415" spans="1:16382" customFormat="1" hidden="1">
      <c r="B415" s="43" t="s">
        <v>752</v>
      </c>
      <c r="C415" s="45" t="s">
        <v>23</v>
      </c>
      <c r="D415" s="44">
        <v>0</v>
      </c>
      <c r="E415" s="53"/>
      <c r="F415" s="90"/>
      <c r="G415" s="44">
        <v>0</v>
      </c>
      <c r="H415" s="53"/>
      <c r="I415" s="90"/>
      <c r="J415" s="44">
        <v>0</v>
      </c>
      <c r="K415" s="42"/>
      <c r="L415" s="59"/>
      <c r="M415" s="44">
        <v>0</v>
      </c>
    </row>
    <row r="416" spans="1:16382" customFormat="1">
      <c r="B416" s="30" t="s">
        <v>5636</v>
      </c>
      <c r="C416" s="45" t="s">
        <v>6105</v>
      </c>
      <c r="D416" s="44"/>
      <c r="E416" s="53"/>
      <c r="F416" s="90"/>
      <c r="G416" s="44"/>
      <c r="H416" s="53"/>
      <c r="I416" s="90"/>
      <c r="J416" s="44"/>
      <c r="K416" s="42"/>
      <c r="L416" s="59"/>
      <c r="M416" s="44"/>
      <c r="V416" s="15">
        <v>48000</v>
      </c>
    </row>
    <row r="417" spans="1:22">
      <c r="A417" s="21" t="s">
        <v>5618</v>
      </c>
      <c r="B417" s="30" t="s">
        <v>5638</v>
      </c>
      <c r="C417" s="36" t="s">
        <v>25</v>
      </c>
      <c r="D417" s="128">
        <v>150000</v>
      </c>
      <c r="E417" s="108">
        <f>IF(D417&lt;G417,G417-D417,0)</f>
        <v>0</v>
      </c>
      <c r="F417" s="108">
        <f>IF(D417&gt;G417,D417-G417,0)</f>
        <v>22980</v>
      </c>
      <c r="G417" s="128">
        <v>127020</v>
      </c>
      <c r="H417" s="108"/>
      <c r="I417" s="108"/>
      <c r="J417" s="128">
        <f>+G417+H417-I417</f>
        <v>127020</v>
      </c>
      <c r="L417" s="65"/>
      <c r="M417" s="128">
        <v>216000</v>
      </c>
      <c r="P417" s="59">
        <f>M417+N417-O417</f>
        <v>216000</v>
      </c>
      <c r="S417" s="59">
        <f>P417+Q417-R417</f>
        <v>216000</v>
      </c>
      <c r="T417" s="21">
        <v>4680</v>
      </c>
      <c r="V417" s="226">
        <v>134400</v>
      </c>
    </row>
    <row r="418" spans="1:22" customFormat="1" hidden="1">
      <c r="B418" s="43" t="s">
        <v>753</v>
      </c>
      <c r="C418" s="45" t="s">
        <v>27</v>
      </c>
      <c r="D418" s="44">
        <v>0</v>
      </c>
      <c r="E418" s="53"/>
      <c r="F418" s="90"/>
      <c r="G418" s="44">
        <v>0</v>
      </c>
      <c r="H418" s="53"/>
      <c r="I418" s="90"/>
      <c r="J418" s="44">
        <v>0</v>
      </c>
      <c r="K418" s="42"/>
      <c r="L418" s="59"/>
      <c r="M418" s="44">
        <v>0</v>
      </c>
    </row>
    <row r="419" spans="1:22" customFormat="1" hidden="1">
      <c r="B419" s="43" t="s">
        <v>754</v>
      </c>
      <c r="C419" s="45" t="s">
        <v>29</v>
      </c>
      <c r="D419" s="44">
        <v>0</v>
      </c>
      <c r="E419" s="53"/>
      <c r="F419" s="90"/>
      <c r="G419" s="44">
        <v>0</v>
      </c>
      <c r="H419" s="53"/>
      <c r="I419" s="90"/>
      <c r="J419" s="44">
        <v>0</v>
      </c>
      <c r="K419" s="42"/>
      <c r="L419" s="59"/>
      <c r="M419" s="44">
        <v>0</v>
      </c>
    </row>
    <row r="420" spans="1:22" customFormat="1" hidden="1">
      <c r="B420" s="43" t="s">
        <v>755</v>
      </c>
      <c r="C420" s="45" t="s">
        <v>31</v>
      </c>
      <c r="D420" s="44">
        <v>0</v>
      </c>
      <c r="E420" s="53"/>
      <c r="F420" s="90"/>
      <c r="G420" s="44">
        <v>0</v>
      </c>
      <c r="H420" s="53"/>
      <c r="I420" s="90"/>
      <c r="J420" s="44">
        <v>0</v>
      </c>
      <c r="K420" s="42"/>
      <c r="L420" s="59"/>
      <c r="M420" s="44">
        <v>0</v>
      </c>
    </row>
    <row r="421" spans="1:22">
      <c r="A421" s="21" t="s">
        <v>5618</v>
      </c>
      <c r="B421" s="99" t="s">
        <v>5634</v>
      </c>
      <c r="C421" s="71" t="s">
        <v>33</v>
      </c>
      <c r="D421" s="125">
        <f>SUM(D422:D439)</f>
        <v>103198</v>
      </c>
      <c r="E421" s="108"/>
      <c r="F421" s="126"/>
      <c r="G421" s="125">
        <f>SUM(G422:G439)</f>
        <v>141197</v>
      </c>
      <c r="H421" s="108"/>
      <c r="I421" s="126"/>
      <c r="J421" s="125">
        <f>SUM(J422:J439)</f>
        <v>167197</v>
      </c>
      <c r="L421" s="65"/>
      <c r="M421" s="178">
        <f>SUM(M422:M439)</f>
        <v>172857</v>
      </c>
      <c r="P421" s="212">
        <f>SUM(P423:P431)</f>
        <v>142857</v>
      </c>
      <c r="S421" s="212">
        <f>SUM(S423:S431)</f>
        <v>130127</v>
      </c>
      <c r="V421" s="179">
        <f>V423+V424+V426+V431</f>
        <v>135123.6</v>
      </c>
    </row>
    <row r="422" spans="1:22" customFormat="1" hidden="1">
      <c r="B422" s="43" t="s">
        <v>756</v>
      </c>
      <c r="C422" s="45" t="s">
        <v>35</v>
      </c>
      <c r="D422" s="44">
        <v>0</v>
      </c>
      <c r="E422" s="53"/>
      <c r="F422" s="90"/>
      <c r="G422" s="44">
        <v>0</v>
      </c>
      <c r="H422" s="53"/>
      <c r="I422" s="90"/>
      <c r="J422" s="44">
        <v>0</v>
      </c>
      <c r="K422" s="42"/>
      <c r="L422" s="59"/>
      <c r="M422" s="44">
        <v>0</v>
      </c>
    </row>
    <row r="423" spans="1:22">
      <c r="A423" s="21" t="s">
        <v>5618</v>
      </c>
      <c r="B423" s="29" t="s">
        <v>6037</v>
      </c>
      <c r="C423" s="36" t="s">
        <v>37</v>
      </c>
      <c r="D423" s="129">
        <v>0</v>
      </c>
      <c r="E423" s="108"/>
      <c r="F423" s="133"/>
      <c r="G423" s="129">
        <v>30000</v>
      </c>
      <c r="H423" s="108">
        <v>26000</v>
      </c>
      <c r="I423" s="133"/>
      <c r="J423" s="128">
        <f t="shared" ref="J423:J424" si="0">+G423+H423-I423</f>
        <v>56000</v>
      </c>
      <c r="K423" s="21">
        <v>6000</v>
      </c>
      <c r="L423" s="59"/>
      <c r="M423" s="128">
        <v>50000</v>
      </c>
      <c r="O423" s="21">
        <v>30000</v>
      </c>
      <c r="P423" s="59">
        <f>M423+N423-O423</f>
        <v>20000</v>
      </c>
      <c r="S423" s="59">
        <f>P423+Q423-R423</f>
        <v>20000</v>
      </c>
      <c r="T423" s="21">
        <v>25000</v>
      </c>
      <c r="V423" s="226">
        <v>30000</v>
      </c>
    </row>
    <row r="424" spans="1:22">
      <c r="A424" s="21" t="s">
        <v>5618</v>
      </c>
      <c r="B424" s="30" t="s">
        <v>5639</v>
      </c>
      <c r="C424" s="36" t="s">
        <v>39</v>
      </c>
      <c r="D424" s="128">
        <v>17001</v>
      </c>
      <c r="E424" s="108">
        <f>IF(D424&lt;G424,G424-D424,0)</f>
        <v>0</v>
      </c>
      <c r="F424" s="108">
        <f>IF(D424&gt;G424,D424-G424,0)</f>
        <v>1658</v>
      </c>
      <c r="G424" s="128">
        <v>15343</v>
      </c>
      <c r="H424" s="108"/>
      <c r="I424" s="108"/>
      <c r="J424" s="128">
        <f t="shared" si="0"/>
        <v>15343</v>
      </c>
      <c r="L424" s="65"/>
      <c r="M424" s="128">
        <v>16476</v>
      </c>
      <c r="P424" s="59">
        <f>M424+N424-O424</f>
        <v>16476</v>
      </c>
      <c r="S424" s="59">
        <f>P424+Q424-R424</f>
        <v>16476</v>
      </c>
      <c r="T424" s="21">
        <v>234</v>
      </c>
      <c r="V424" s="226">
        <v>16520.599999999999</v>
      </c>
    </row>
    <row r="425" spans="1:22" customFormat="1" hidden="1">
      <c r="B425" s="43" t="s">
        <v>757</v>
      </c>
      <c r="C425" s="45" t="s">
        <v>41</v>
      </c>
      <c r="D425" s="44">
        <v>0</v>
      </c>
      <c r="E425" s="53"/>
      <c r="F425" s="90"/>
      <c r="G425" s="44">
        <v>0</v>
      </c>
      <c r="H425" s="53"/>
      <c r="I425" s="90"/>
      <c r="J425" s="44">
        <v>0</v>
      </c>
      <c r="K425" s="42"/>
      <c r="L425" s="59"/>
      <c r="M425" s="44">
        <v>0</v>
      </c>
    </row>
    <row r="426" spans="1:22">
      <c r="A426" s="21" t="s">
        <v>5618</v>
      </c>
      <c r="B426" s="30" t="s">
        <v>5640</v>
      </c>
      <c r="C426" s="36" t="s">
        <v>43</v>
      </c>
      <c r="D426" s="128">
        <v>86197</v>
      </c>
      <c r="E426" s="108">
        <f>IF(D426&lt;G426,G426-D426,0)</f>
        <v>9657</v>
      </c>
      <c r="F426" s="108">
        <f>IF(D426&gt;G426,D426-G426,0)</f>
        <v>0</v>
      </c>
      <c r="G426" s="128">
        <v>95854</v>
      </c>
      <c r="H426" s="108"/>
      <c r="I426" s="108"/>
      <c r="J426" s="128">
        <f>+G426+H426-I426</f>
        <v>95854</v>
      </c>
      <c r="L426" s="65"/>
      <c r="M426" s="128">
        <v>82381</v>
      </c>
      <c r="P426" s="59">
        <f>M426+N426-O426</f>
        <v>82381</v>
      </c>
      <c r="S426" s="59">
        <f>P426+Q426-R426</f>
        <v>82381</v>
      </c>
      <c r="T426" s="21">
        <v>1170</v>
      </c>
      <c r="V426" s="226">
        <v>82603</v>
      </c>
    </row>
    <row r="427" spans="1:22" customFormat="1" hidden="1">
      <c r="B427" s="43" t="s">
        <v>758</v>
      </c>
      <c r="C427" s="45" t="s">
        <v>45</v>
      </c>
      <c r="D427" s="44">
        <v>0</v>
      </c>
      <c r="E427" s="53"/>
      <c r="F427" s="90"/>
      <c r="G427" s="44">
        <v>0</v>
      </c>
      <c r="H427" s="53"/>
      <c r="I427" s="90"/>
      <c r="J427" s="44">
        <v>0</v>
      </c>
      <c r="K427" s="42"/>
      <c r="L427" s="59"/>
      <c r="M427" s="44">
        <v>0</v>
      </c>
    </row>
    <row r="428" spans="1:22" customFormat="1" hidden="1">
      <c r="B428" s="43" t="s">
        <v>759</v>
      </c>
      <c r="C428" s="6" t="s">
        <v>47</v>
      </c>
      <c r="D428" s="44">
        <v>0</v>
      </c>
      <c r="E428" s="53"/>
      <c r="F428" s="90"/>
      <c r="G428" s="44">
        <v>0</v>
      </c>
      <c r="H428" s="53"/>
      <c r="I428" s="90"/>
      <c r="J428" s="44">
        <v>0</v>
      </c>
      <c r="K428" s="42"/>
      <c r="L428" s="59"/>
      <c r="M428" s="44">
        <v>0</v>
      </c>
    </row>
    <row r="429" spans="1:22" customFormat="1" hidden="1">
      <c r="B429" s="43" t="s">
        <v>760</v>
      </c>
      <c r="C429" s="45" t="s">
        <v>49</v>
      </c>
      <c r="D429" s="44">
        <v>0</v>
      </c>
      <c r="E429" s="53"/>
      <c r="F429" s="90"/>
      <c r="G429" s="44">
        <v>0</v>
      </c>
      <c r="H429" s="53"/>
      <c r="I429" s="90"/>
      <c r="J429" s="44">
        <v>0</v>
      </c>
      <c r="K429" s="42"/>
      <c r="L429" s="59"/>
      <c r="M429" s="44">
        <v>0</v>
      </c>
    </row>
    <row r="430" spans="1:22" customFormat="1" hidden="1">
      <c r="B430" s="43" t="s">
        <v>761</v>
      </c>
      <c r="C430" s="45" t="s">
        <v>51</v>
      </c>
      <c r="D430" s="44">
        <v>0</v>
      </c>
      <c r="E430" s="53"/>
      <c r="F430" s="90"/>
      <c r="G430" s="44">
        <v>0</v>
      </c>
      <c r="H430" s="53"/>
      <c r="I430" s="90"/>
      <c r="J430" s="44">
        <v>0</v>
      </c>
      <c r="K430" s="42"/>
      <c r="L430" s="59"/>
      <c r="M430" s="44">
        <v>0</v>
      </c>
    </row>
    <row r="431" spans="1:22">
      <c r="A431" s="21" t="s">
        <v>5618</v>
      </c>
      <c r="B431" s="30" t="s">
        <v>6057</v>
      </c>
      <c r="C431" s="36" t="s">
        <v>49</v>
      </c>
      <c r="D431" s="128">
        <v>0</v>
      </c>
      <c r="E431" s="108">
        <f>IF(D431&lt;G431,G431-D431,0)</f>
        <v>0</v>
      </c>
      <c r="F431" s="108">
        <f>IF(D431&gt;G431,D431-G431,0)</f>
        <v>0</v>
      </c>
      <c r="G431" s="128">
        <v>0</v>
      </c>
      <c r="H431" s="108"/>
      <c r="I431" s="108"/>
      <c r="J431" s="128">
        <f>+G431+H431-I431</f>
        <v>0</v>
      </c>
      <c r="L431" s="65"/>
      <c r="M431" s="128">
        <v>24000</v>
      </c>
      <c r="P431" s="59">
        <f>M431+N431-O431</f>
        <v>24000</v>
      </c>
      <c r="R431" s="21">
        <v>12730</v>
      </c>
      <c r="S431" s="59">
        <f>P431+Q431-R431</f>
        <v>11270</v>
      </c>
      <c r="V431" s="59">
        <v>6000</v>
      </c>
    </row>
    <row r="432" spans="1:22" customFormat="1" hidden="1">
      <c r="B432" s="43" t="s">
        <v>762</v>
      </c>
      <c r="C432" s="45" t="s">
        <v>55</v>
      </c>
      <c r="D432" s="44">
        <v>0</v>
      </c>
      <c r="E432" s="53"/>
      <c r="F432" s="90"/>
      <c r="G432" s="44">
        <v>0</v>
      </c>
      <c r="H432" s="53"/>
      <c r="I432" s="90"/>
      <c r="J432" s="44">
        <v>0</v>
      </c>
      <c r="K432" s="42"/>
      <c r="L432" s="59"/>
      <c r="M432" s="44">
        <v>0</v>
      </c>
    </row>
    <row r="433" spans="1:22" customFormat="1" hidden="1">
      <c r="B433" s="43" t="s">
        <v>763</v>
      </c>
      <c r="C433" s="45" t="s">
        <v>57</v>
      </c>
      <c r="D433" s="44">
        <v>0</v>
      </c>
      <c r="E433" s="53"/>
      <c r="F433" s="90"/>
      <c r="G433" s="44">
        <v>0</v>
      </c>
      <c r="H433" s="53"/>
      <c r="I433" s="90"/>
      <c r="J433" s="44">
        <v>0</v>
      </c>
      <c r="K433" s="42"/>
      <c r="L433" s="59"/>
      <c r="M433" s="44">
        <v>0</v>
      </c>
    </row>
    <row r="434" spans="1:22" customFormat="1" hidden="1">
      <c r="B434" s="43" t="s">
        <v>764</v>
      </c>
      <c r="C434" s="45" t="s">
        <v>59</v>
      </c>
      <c r="D434" s="44">
        <v>0</v>
      </c>
      <c r="E434" s="53"/>
      <c r="F434" s="90"/>
      <c r="G434" s="44">
        <v>0</v>
      </c>
      <c r="H434" s="53"/>
      <c r="I434" s="90"/>
      <c r="J434" s="44">
        <v>0</v>
      </c>
      <c r="K434" s="42"/>
      <c r="L434" s="59"/>
      <c r="M434" s="44">
        <v>0</v>
      </c>
    </row>
    <row r="435" spans="1:22" customFormat="1" hidden="1">
      <c r="B435" s="43" t="s">
        <v>765</v>
      </c>
      <c r="C435" s="45" t="s">
        <v>61</v>
      </c>
      <c r="D435" s="44">
        <v>0</v>
      </c>
      <c r="E435" s="53"/>
      <c r="F435" s="90"/>
      <c r="G435" s="44">
        <v>0</v>
      </c>
      <c r="H435" s="53"/>
      <c r="I435" s="90"/>
      <c r="J435" s="44">
        <v>0</v>
      </c>
      <c r="K435" s="42"/>
      <c r="L435" s="59"/>
      <c r="M435" s="44">
        <v>0</v>
      </c>
    </row>
    <row r="436" spans="1:22" customFormat="1" hidden="1">
      <c r="B436" s="43" t="s">
        <v>766</v>
      </c>
      <c r="C436" s="6" t="s">
        <v>63</v>
      </c>
      <c r="D436" s="44">
        <v>0</v>
      </c>
      <c r="E436" s="53"/>
      <c r="F436" s="90"/>
      <c r="G436" s="44">
        <v>0</v>
      </c>
      <c r="H436" s="53"/>
      <c r="I436" s="90"/>
      <c r="J436" s="44">
        <v>0</v>
      </c>
      <c r="K436" s="42"/>
      <c r="L436" s="59"/>
      <c r="M436" s="44">
        <v>0</v>
      </c>
    </row>
    <row r="437" spans="1:22" customFormat="1" hidden="1">
      <c r="B437" s="43" t="s">
        <v>767</v>
      </c>
      <c r="C437" s="6" t="s">
        <v>65</v>
      </c>
      <c r="D437" s="44">
        <v>0</v>
      </c>
      <c r="E437" s="53"/>
      <c r="F437" s="90"/>
      <c r="G437" s="44">
        <v>0</v>
      </c>
      <c r="H437" s="53"/>
      <c r="I437" s="90"/>
      <c r="J437" s="44">
        <v>0</v>
      </c>
      <c r="K437" s="42"/>
      <c r="L437" s="59"/>
      <c r="M437" s="44">
        <v>0</v>
      </c>
    </row>
    <row r="438" spans="1:22" customFormat="1" hidden="1">
      <c r="B438" s="43" t="s">
        <v>768</v>
      </c>
      <c r="C438" s="6" t="s">
        <v>67</v>
      </c>
      <c r="D438" s="44">
        <v>0</v>
      </c>
      <c r="E438" s="53"/>
      <c r="F438" s="90"/>
      <c r="G438" s="44">
        <v>0</v>
      </c>
      <c r="H438" s="53"/>
      <c r="I438" s="90"/>
      <c r="J438" s="44">
        <v>0</v>
      </c>
      <c r="K438" s="42"/>
      <c r="L438" s="59"/>
      <c r="M438" s="44">
        <v>0</v>
      </c>
    </row>
    <row r="439" spans="1:22" customFormat="1" hidden="1">
      <c r="B439" s="43" t="s">
        <v>769</v>
      </c>
      <c r="C439" s="45" t="s">
        <v>69</v>
      </c>
      <c r="D439" s="44">
        <v>0</v>
      </c>
      <c r="E439" s="53"/>
      <c r="F439" s="90"/>
      <c r="G439" s="44">
        <v>0</v>
      </c>
      <c r="H439" s="53"/>
      <c r="I439" s="90"/>
      <c r="J439" s="44">
        <v>0</v>
      </c>
      <c r="K439" s="42"/>
      <c r="L439" s="59"/>
      <c r="M439" s="44">
        <v>0</v>
      </c>
    </row>
    <row r="440" spans="1:22" s="22" customFormat="1">
      <c r="A440" s="22" t="s">
        <v>5618</v>
      </c>
      <c r="B440" s="99" t="s">
        <v>5641</v>
      </c>
      <c r="C440" s="71" t="s">
        <v>71</v>
      </c>
      <c r="D440" s="125">
        <f>SUM(D441:D449)</f>
        <v>120000</v>
      </c>
      <c r="E440" s="108"/>
      <c r="F440" s="126"/>
      <c r="G440" s="125">
        <f>SUM(G441:G449)</f>
        <v>90000</v>
      </c>
      <c r="H440" s="108"/>
      <c r="I440" s="126"/>
      <c r="J440" s="125">
        <f>SUM(J441:J449)</f>
        <v>100000</v>
      </c>
      <c r="K440" s="61"/>
      <c r="L440" s="65"/>
      <c r="M440" s="178">
        <f>SUM(M441:M449)</f>
        <v>150000</v>
      </c>
      <c r="P440" s="212">
        <f>SUM(P445)</f>
        <v>120000</v>
      </c>
      <c r="S440" s="212">
        <f>SUM(S445)</f>
        <v>120000</v>
      </c>
      <c r="V440" s="179">
        <f>V445</f>
        <v>150000</v>
      </c>
    </row>
    <row r="441" spans="1:22" customFormat="1" hidden="1">
      <c r="B441" s="43" t="s">
        <v>770</v>
      </c>
      <c r="C441" s="45" t="s">
        <v>73</v>
      </c>
      <c r="D441" s="50">
        <v>0</v>
      </c>
      <c r="E441" s="53"/>
      <c r="F441" s="90"/>
      <c r="G441" s="50">
        <v>0</v>
      </c>
      <c r="H441" s="53"/>
      <c r="I441" s="90"/>
      <c r="J441" s="50">
        <v>0</v>
      </c>
      <c r="K441" s="42"/>
      <c r="L441" s="59"/>
      <c r="M441" s="50">
        <v>0</v>
      </c>
    </row>
    <row r="442" spans="1:22" customFormat="1" hidden="1">
      <c r="B442" s="43" t="s">
        <v>771</v>
      </c>
      <c r="C442" s="45" t="s">
        <v>75</v>
      </c>
      <c r="D442" s="44">
        <v>0</v>
      </c>
      <c r="E442" s="53"/>
      <c r="F442" s="90"/>
      <c r="G442" s="44">
        <v>0</v>
      </c>
      <c r="H442" s="53"/>
      <c r="I442" s="90"/>
      <c r="J442" s="44">
        <v>0</v>
      </c>
      <c r="K442" s="42"/>
      <c r="L442" s="59"/>
      <c r="M442" s="44">
        <v>0</v>
      </c>
    </row>
    <row r="443" spans="1:22" customFormat="1" hidden="1">
      <c r="B443" s="43" t="s">
        <v>772</v>
      </c>
      <c r="C443" s="45" t="s">
        <v>77</v>
      </c>
      <c r="D443" s="44">
        <v>0</v>
      </c>
      <c r="E443" s="53"/>
      <c r="F443" s="90"/>
      <c r="G443" s="44">
        <v>0</v>
      </c>
      <c r="H443" s="53"/>
      <c r="I443" s="90"/>
      <c r="J443" s="44">
        <v>0</v>
      </c>
      <c r="K443" s="42"/>
      <c r="L443" s="59"/>
      <c r="M443" s="44">
        <v>0</v>
      </c>
    </row>
    <row r="444" spans="1:22" customFormat="1" hidden="1">
      <c r="B444" s="43" t="s">
        <v>773</v>
      </c>
      <c r="C444" s="45" t="s">
        <v>79</v>
      </c>
      <c r="D444" s="44">
        <v>0</v>
      </c>
      <c r="E444" s="53"/>
      <c r="F444" s="90"/>
      <c r="G444" s="44">
        <v>0</v>
      </c>
      <c r="H444" s="53"/>
      <c r="I444" s="90"/>
      <c r="J444" s="44">
        <v>0</v>
      </c>
      <c r="K444" s="42"/>
      <c r="L444" s="59"/>
      <c r="M444" s="44">
        <v>0</v>
      </c>
    </row>
    <row r="445" spans="1:22" s="22" customFormat="1">
      <c r="A445" s="22" t="s">
        <v>5618</v>
      </c>
      <c r="B445" s="30" t="s">
        <v>5906</v>
      </c>
      <c r="C445" s="36" t="s">
        <v>83</v>
      </c>
      <c r="D445" s="128">
        <v>90000</v>
      </c>
      <c r="E445" s="108">
        <f>IF(D445&lt;G445,G445-D445,0)</f>
        <v>0</v>
      </c>
      <c r="F445" s="108">
        <f>IF(D445&gt;G445,D445-G445,0)</f>
        <v>40000</v>
      </c>
      <c r="G445" s="128">
        <v>50000</v>
      </c>
      <c r="H445" s="108">
        <v>50000</v>
      </c>
      <c r="I445" s="108"/>
      <c r="J445" s="128">
        <f t="shared" ref="J445:J446" si="1">+G445+H445-I445</f>
        <v>100000</v>
      </c>
      <c r="K445" s="61">
        <v>5000</v>
      </c>
      <c r="L445" s="65"/>
      <c r="M445" s="128">
        <v>150000</v>
      </c>
      <c r="O445" s="22">
        <v>30000</v>
      </c>
      <c r="P445" s="59">
        <f>M445+N445-O445</f>
        <v>120000</v>
      </c>
      <c r="S445" s="59">
        <f>P445+Q445-R445</f>
        <v>120000</v>
      </c>
      <c r="T445" s="22">
        <v>36000</v>
      </c>
      <c r="V445" s="226">
        <v>150000</v>
      </c>
    </row>
    <row r="446" spans="1:22" s="22" customFormat="1" hidden="1">
      <c r="A446" s="22" t="s">
        <v>5618</v>
      </c>
      <c r="B446" s="167" t="s">
        <v>5642</v>
      </c>
      <c r="C446" s="168" t="s">
        <v>5643</v>
      </c>
      <c r="D446" s="128">
        <v>30000</v>
      </c>
      <c r="E446" s="108">
        <f>IF(D446&lt;G446,G446-D446,0)</f>
        <v>10000</v>
      </c>
      <c r="F446" s="108">
        <f>IF(D446&gt;G446,D446-G446,0)</f>
        <v>0</v>
      </c>
      <c r="G446" s="128">
        <v>40000</v>
      </c>
      <c r="H446" s="108"/>
      <c r="I446" s="108">
        <v>40000</v>
      </c>
      <c r="J446" s="128">
        <f t="shared" si="1"/>
        <v>0</v>
      </c>
      <c r="K446" s="61"/>
      <c r="L446" s="65"/>
      <c r="M446" s="169">
        <f t="shared" ref="M446" si="2">+J446+K446-L446</f>
        <v>0</v>
      </c>
    </row>
    <row r="447" spans="1:22" customFormat="1" hidden="1">
      <c r="B447" s="43" t="s">
        <v>774</v>
      </c>
      <c r="C447" s="45" t="s">
        <v>85</v>
      </c>
      <c r="D447" s="44">
        <v>0</v>
      </c>
      <c r="E447" s="53"/>
      <c r="F447" s="90"/>
      <c r="G447" s="44">
        <v>0</v>
      </c>
      <c r="H447" s="53"/>
      <c r="I447" s="90"/>
      <c r="J447" s="44">
        <v>0</v>
      </c>
      <c r="K447" s="42"/>
      <c r="L447" s="59"/>
      <c r="M447" s="44">
        <v>0</v>
      </c>
    </row>
    <row r="448" spans="1:22" customFormat="1" hidden="1">
      <c r="B448" s="43" t="s">
        <v>775</v>
      </c>
      <c r="C448" s="45" t="s">
        <v>87</v>
      </c>
      <c r="D448" s="44">
        <v>0</v>
      </c>
      <c r="E448" s="53"/>
      <c r="F448" s="90"/>
      <c r="G448" s="44">
        <v>0</v>
      </c>
      <c r="H448" s="53"/>
      <c r="I448" s="90"/>
      <c r="J448" s="44">
        <v>0</v>
      </c>
      <c r="K448" s="42"/>
      <c r="L448" s="59"/>
      <c r="M448" s="44">
        <v>0</v>
      </c>
    </row>
    <row r="449" spans="1:22" customFormat="1" hidden="1">
      <c r="B449" s="43" t="s">
        <v>776</v>
      </c>
      <c r="C449" s="45" t="s">
        <v>89</v>
      </c>
      <c r="D449" s="44">
        <v>0</v>
      </c>
      <c r="E449" s="53"/>
      <c r="F449" s="90"/>
      <c r="G449" s="44">
        <v>0</v>
      </c>
      <c r="H449" s="53"/>
      <c r="I449" s="90"/>
      <c r="J449" s="44">
        <v>0</v>
      </c>
      <c r="K449" s="42"/>
      <c r="L449" s="59"/>
      <c r="M449" s="44">
        <v>0</v>
      </c>
    </row>
    <row r="450" spans="1:22">
      <c r="A450" s="21" t="s">
        <v>5618</v>
      </c>
      <c r="B450" s="99" t="s">
        <v>5644</v>
      </c>
      <c r="C450" s="71" t="s">
        <v>91</v>
      </c>
      <c r="D450" s="125">
        <f>SUM(D451:D462)</f>
        <v>12000</v>
      </c>
      <c r="E450" s="108"/>
      <c r="F450" s="126"/>
      <c r="G450" s="125">
        <f>SUM(G451:G462)</f>
        <v>25000</v>
      </c>
      <c r="H450" s="108"/>
      <c r="I450" s="126"/>
      <c r="J450" s="125">
        <f>SUM(J451:J462)</f>
        <v>68500</v>
      </c>
      <c r="L450" s="65"/>
      <c r="M450" s="178">
        <f>SUM(M451:M462)</f>
        <v>50000</v>
      </c>
      <c r="P450" s="212">
        <f>SUM(P455)</f>
        <v>20000</v>
      </c>
      <c r="S450" s="212">
        <f>SUM(S455)</f>
        <v>20000</v>
      </c>
      <c r="V450" s="212">
        <f>V455</f>
        <v>30000</v>
      </c>
    </row>
    <row r="451" spans="1:22" customFormat="1" hidden="1">
      <c r="B451" s="43" t="s">
        <v>777</v>
      </c>
      <c r="C451" s="45" t="s">
        <v>93</v>
      </c>
      <c r="D451" s="44">
        <v>0</v>
      </c>
      <c r="E451" s="53"/>
      <c r="F451" s="90"/>
      <c r="G451" s="44">
        <v>0</v>
      </c>
      <c r="H451" s="53"/>
      <c r="I451" s="90"/>
      <c r="J451" s="44">
        <v>0</v>
      </c>
      <c r="K451" s="42"/>
      <c r="L451" s="59"/>
      <c r="M451" s="44">
        <v>0</v>
      </c>
    </row>
    <row r="452" spans="1:22" customFormat="1" hidden="1">
      <c r="B452" s="43" t="s">
        <v>778</v>
      </c>
      <c r="C452" s="45" t="s">
        <v>95</v>
      </c>
      <c r="D452" s="44">
        <v>0</v>
      </c>
      <c r="E452" s="53"/>
      <c r="F452" s="90"/>
      <c r="G452" s="44">
        <v>0</v>
      </c>
      <c r="H452" s="53"/>
      <c r="I452" s="90"/>
      <c r="J452" s="44">
        <v>0</v>
      </c>
      <c r="K452" s="42"/>
      <c r="L452" s="59"/>
      <c r="M452" s="44">
        <v>0</v>
      </c>
    </row>
    <row r="453" spans="1:22" customFormat="1" hidden="1">
      <c r="B453" s="43" t="s">
        <v>779</v>
      </c>
      <c r="C453" s="45" t="s">
        <v>97</v>
      </c>
      <c r="D453" s="44">
        <v>0</v>
      </c>
      <c r="E453" s="53"/>
      <c r="F453" s="90"/>
      <c r="G453" s="44">
        <v>0</v>
      </c>
      <c r="H453" s="53"/>
      <c r="I453" s="90"/>
      <c r="J453" s="44">
        <v>0</v>
      </c>
      <c r="K453" s="42"/>
      <c r="L453" s="59"/>
      <c r="M453" s="44">
        <v>0</v>
      </c>
    </row>
    <row r="454" spans="1:22" hidden="1">
      <c r="A454" s="21" t="s">
        <v>5618</v>
      </c>
      <c r="B454" s="167" t="s">
        <v>5645</v>
      </c>
      <c r="C454" s="171" t="s">
        <v>99</v>
      </c>
      <c r="D454" s="128">
        <v>7000</v>
      </c>
      <c r="E454" s="108">
        <f>IF(D454&lt;G454,G454-D454,0)</f>
        <v>0</v>
      </c>
      <c r="F454" s="108">
        <f>IF(D454&gt;G454,D454-G454,0)</f>
        <v>5500</v>
      </c>
      <c r="G454" s="128">
        <v>1500</v>
      </c>
      <c r="H454" s="108"/>
      <c r="I454" s="108">
        <v>1500</v>
      </c>
      <c r="J454" s="128">
        <f t="shared" ref="J454:J455" si="3">+G454+H454-I454</f>
        <v>0</v>
      </c>
      <c r="L454" s="65"/>
      <c r="M454" s="169">
        <f t="shared" ref="M454" si="4">+J454+K454-L454</f>
        <v>0</v>
      </c>
    </row>
    <row r="455" spans="1:22">
      <c r="A455" s="21" t="s">
        <v>5618</v>
      </c>
      <c r="B455" s="29" t="s">
        <v>6000</v>
      </c>
      <c r="C455" s="36" t="s">
        <v>101</v>
      </c>
      <c r="D455" s="128">
        <v>0</v>
      </c>
      <c r="E455" s="108"/>
      <c r="F455" s="133"/>
      <c r="G455" s="128">
        <v>22500</v>
      </c>
      <c r="H455" s="108">
        <v>46000</v>
      </c>
      <c r="I455" s="133"/>
      <c r="J455" s="128">
        <f t="shared" si="3"/>
        <v>68500</v>
      </c>
      <c r="K455" s="61">
        <v>24700</v>
      </c>
      <c r="L455" s="65"/>
      <c r="M455" s="128">
        <v>50000</v>
      </c>
      <c r="O455" s="21">
        <v>30000</v>
      </c>
      <c r="P455" s="59">
        <f>M455+N455-O455</f>
        <v>20000</v>
      </c>
      <c r="S455" s="59">
        <f>P455+Q455-R455</f>
        <v>20000</v>
      </c>
      <c r="T455" s="21">
        <v>25000</v>
      </c>
      <c r="V455" s="59">
        <v>30000</v>
      </c>
    </row>
    <row r="456" spans="1:22" customFormat="1" hidden="1">
      <c r="B456" s="43" t="s">
        <v>780</v>
      </c>
      <c r="C456" s="6" t="s">
        <v>103</v>
      </c>
      <c r="D456" s="44">
        <v>0</v>
      </c>
      <c r="E456" s="53"/>
      <c r="F456" s="90"/>
      <c r="G456" s="44">
        <v>0</v>
      </c>
      <c r="H456" s="53"/>
      <c r="I456" s="90"/>
      <c r="J456" s="44">
        <v>0</v>
      </c>
      <c r="K456" s="42"/>
      <c r="L456" s="59"/>
      <c r="M456" s="44">
        <v>0</v>
      </c>
    </row>
    <row r="457" spans="1:22" customFormat="1" hidden="1">
      <c r="B457" s="43" t="s">
        <v>781</v>
      </c>
      <c r="C457" s="6" t="s">
        <v>105</v>
      </c>
      <c r="D457" s="44">
        <v>0</v>
      </c>
      <c r="E457" s="53"/>
      <c r="F457" s="90"/>
      <c r="G457" s="44">
        <v>0</v>
      </c>
      <c r="H457" s="53"/>
      <c r="I457" s="90"/>
      <c r="J457" s="44">
        <v>0</v>
      </c>
      <c r="K457" s="42"/>
      <c r="L457" s="59"/>
      <c r="M457" s="44">
        <v>0</v>
      </c>
    </row>
    <row r="458" spans="1:22" customFormat="1" hidden="1">
      <c r="B458" s="43" t="s">
        <v>782</v>
      </c>
      <c r="C458" s="6" t="s">
        <v>107</v>
      </c>
      <c r="D458" s="44">
        <v>0</v>
      </c>
      <c r="E458" s="53"/>
      <c r="F458" s="90"/>
      <c r="G458" s="44">
        <v>0</v>
      </c>
      <c r="H458" s="53"/>
      <c r="I458" s="90"/>
      <c r="J458" s="44">
        <v>0</v>
      </c>
      <c r="K458" s="42"/>
      <c r="L458" s="59"/>
      <c r="M458" s="44">
        <v>0</v>
      </c>
    </row>
    <row r="459" spans="1:22" customFormat="1" hidden="1">
      <c r="B459" s="43" t="s">
        <v>783</v>
      </c>
      <c r="C459" s="45" t="s">
        <v>109</v>
      </c>
      <c r="D459" s="44">
        <v>0</v>
      </c>
      <c r="E459" s="53"/>
      <c r="F459" s="90"/>
      <c r="G459" s="44">
        <v>0</v>
      </c>
      <c r="H459" s="53"/>
      <c r="I459" s="90"/>
      <c r="J459" s="44">
        <v>0</v>
      </c>
      <c r="K459" s="42"/>
      <c r="L459" s="59"/>
      <c r="M459" s="44">
        <v>0</v>
      </c>
    </row>
    <row r="460" spans="1:22" customFormat="1" hidden="1">
      <c r="B460" s="43" t="s">
        <v>784</v>
      </c>
      <c r="C460" s="45" t="s">
        <v>111</v>
      </c>
      <c r="D460" s="44">
        <v>0</v>
      </c>
      <c r="E460" s="53"/>
      <c r="F460" s="90"/>
      <c r="G460" s="44">
        <v>0</v>
      </c>
      <c r="H460" s="53"/>
      <c r="I460" s="90"/>
      <c r="J460" s="44">
        <v>0</v>
      </c>
      <c r="K460" s="42"/>
      <c r="L460" s="59"/>
      <c r="M460" s="44">
        <v>0</v>
      </c>
    </row>
    <row r="461" spans="1:22" hidden="1">
      <c r="A461" s="21" t="s">
        <v>5618</v>
      </c>
      <c r="B461" s="167" t="s">
        <v>5646</v>
      </c>
      <c r="C461" s="168" t="s">
        <v>113</v>
      </c>
      <c r="D461" s="128">
        <v>5000</v>
      </c>
      <c r="E461" s="108">
        <f>IF(D461&lt;G461,G461-D461,0)</f>
        <v>0</v>
      </c>
      <c r="F461" s="108">
        <f>IF(D461&gt;G461,D461-G461,0)</f>
        <v>4000</v>
      </c>
      <c r="G461" s="128">
        <v>1000</v>
      </c>
      <c r="H461" s="108"/>
      <c r="I461" s="108">
        <v>1000</v>
      </c>
      <c r="J461" s="128">
        <f>+G461+H461-I461</f>
        <v>0</v>
      </c>
      <c r="L461" s="65"/>
      <c r="M461" s="169">
        <f>+J461+K461-L461</f>
        <v>0</v>
      </c>
    </row>
    <row r="462" spans="1:22" customFormat="1" hidden="1">
      <c r="B462" s="43" t="s">
        <v>785</v>
      </c>
      <c r="C462" s="45" t="s">
        <v>115</v>
      </c>
      <c r="D462" s="44">
        <v>0</v>
      </c>
      <c r="E462" s="53"/>
      <c r="F462" s="90"/>
      <c r="G462" s="44">
        <v>0</v>
      </c>
      <c r="H462" s="53"/>
      <c r="I462" s="90"/>
      <c r="J462" s="44">
        <v>0</v>
      </c>
      <c r="K462" s="42"/>
      <c r="L462" s="59"/>
      <c r="M462" s="44">
        <v>0</v>
      </c>
    </row>
    <row r="463" spans="1:22" customFormat="1" hidden="1">
      <c r="B463" s="39" t="s">
        <v>786</v>
      </c>
      <c r="C463" s="40" t="s">
        <v>117</v>
      </c>
      <c r="D463" s="46">
        <f>SUM(D464:D466)</f>
        <v>0</v>
      </c>
      <c r="E463" s="53"/>
      <c r="F463" s="91"/>
      <c r="G463" s="46">
        <f>SUM(G464:G466)</f>
        <v>0</v>
      </c>
      <c r="H463" s="53"/>
      <c r="I463" s="91"/>
      <c r="J463" s="46">
        <f>SUM(J464:J466)</f>
        <v>0</v>
      </c>
      <c r="K463" s="42"/>
      <c r="L463" s="59"/>
      <c r="M463" s="46">
        <f>SUM(M464:M466)</f>
        <v>0</v>
      </c>
    </row>
    <row r="464" spans="1:22" customFormat="1" hidden="1">
      <c r="B464" s="43" t="s">
        <v>787</v>
      </c>
      <c r="C464" s="45" t="s">
        <v>119</v>
      </c>
      <c r="D464" s="44">
        <v>0</v>
      </c>
      <c r="E464" s="53"/>
      <c r="F464" s="90"/>
      <c r="G464" s="44">
        <v>0</v>
      </c>
      <c r="H464" s="53"/>
      <c r="I464" s="90"/>
      <c r="J464" s="44">
        <v>0</v>
      </c>
      <c r="K464" s="42"/>
      <c r="L464" s="59"/>
      <c r="M464" s="44">
        <v>0</v>
      </c>
    </row>
    <row r="465" spans="1:22" customFormat="1" hidden="1">
      <c r="B465" s="43" t="s">
        <v>788</v>
      </c>
      <c r="C465" s="45" t="s">
        <v>121</v>
      </c>
      <c r="D465" s="44">
        <v>0</v>
      </c>
      <c r="E465" s="53"/>
      <c r="F465" s="90"/>
      <c r="G465" s="44">
        <v>0</v>
      </c>
      <c r="H465" s="53"/>
      <c r="I465" s="90"/>
      <c r="J465" s="44">
        <v>0</v>
      </c>
      <c r="K465" s="42"/>
      <c r="L465" s="59"/>
      <c r="M465" s="44">
        <v>0</v>
      </c>
    </row>
    <row r="466" spans="1:22" customFormat="1" hidden="1">
      <c r="B466" s="43" t="s">
        <v>789</v>
      </c>
      <c r="C466" s="45" t="s">
        <v>123</v>
      </c>
      <c r="D466" s="44">
        <v>0</v>
      </c>
      <c r="E466" s="53"/>
      <c r="F466" s="90"/>
      <c r="G466" s="44">
        <v>0</v>
      </c>
      <c r="H466" s="53"/>
      <c r="I466" s="90"/>
      <c r="J466" s="44">
        <v>0</v>
      </c>
      <c r="K466" s="42"/>
      <c r="L466" s="59"/>
      <c r="M466" s="44">
        <v>0</v>
      </c>
    </row>
    <row r="467" spans="1:22" customFormat="1" hidden="1">
      <c r="B467" s="39" t="s">
        <v>790</v>
      </c>
      <c r="C467" s="40" t="s">
        <v>125</v>
      </c>
      <c r="D467" s="46">
        <f>SUM(D468:D471)</f>
        <v>0</v>
      </c>
      <c r="E467" s="53"/>
      <c r="F467" s="91"/>
      <c r="G467" s="46">
        <f>SUM(G468:G471)</f>
        <v>0</v>
      </c>
      <c r="H467" s="53"/>
      <c r="I467" s="91"/>
      <c r="J467" s="46">
        <f>SUM(J468:J471)</f>
        <v>0</v>
      </c>
      <c r="K467" s="42"/>
      <c r="L467" s="59"/>
      <c r="M467" s="46">
        <f>SUM(M468:M471)</f>
        <v>0</v>
      </c>
    </row>
    <row r="468" spans="1:22" customFormat="1" hidden="1">
      <c r="B468" s="43" t="s">
        <v>791</v>
      </c>
      <c r="C468" s="45" t="s">
        <v>127</v>
      </c>
      <c r="D468" s="44">
        <v>0</v>
      </c>
      <c r="E468" s="53"/>
      <c r="F468" s="90"/>
      <c r="G468" s="44">
        <v>0</v>
      </c>
      <c r="H468" s="53"/>
      <c r="I468" s="90"/>
      <c r="J468" s="44">
        <v>0</v>
      </c>
      <c r="K468" s="42"/>
      <c r="L468" s="59"/>
      <c r="M468" s="44">
        <v>0</v>
      </c>
    </row>
    <row r="469" spans="1:22" customFormat="1" hidden="1">
      <c r="B469" s="43" t="s">
        <v>792</v>
      </c>
      <c r="C469" s="45" t="s">
        <v>129</v>
      </c>
      <c r="D469" s="44">
        <v>0</v>
      </c>
      <c r="E469" s="53"/>
      <c r="F469" s="90"/>
      <c r="G469" s="44">
        <v>0</v>
      </c>
      <c r="H469" s="53"/>
      <c r="I469" s="90"/>
      <c r="J469" s="44">
        <v>0</v>
      </c>
      <c r="K469" s="42"/>
      <c r="L469" s="59"/>
      <c r="M469" s="44">
        <v>0</v>
      </c>
    </row>
    <row r="470" spans="1:22" customFormat="1" hidden="1">
      <c r="B470" s="43" t="s">
        <v>793</v>
      </c>
      <c r="C470" s="6" t="s">
        <v>131</v>
      </c>
      <c r="D470" s="44">
        <v>0</v>
      </c>
      <c r="E470" s="53"/>
      <c r="F470" s="90"/>
      <c r="G470" s="44">
        <v>0</v>
      </c>
      <c r="H470" s="53"/>
      <c r="I470" s="90"/>
      <c r="J470" s="44">
        <v>0</v>
      </c>
      <c r="K470" s="42"/>
      <c r="L470" s="59"/>
      <c r="M470" s="44">
        <v>0</v>
      </c>
    </row>
    <row r="471" spans="1:22" customFormat="1" hidden="1">
      <c r="B471" s="43" t="s">
        <v>794</v>
      </c>
      <c r="C471" s="45" t="s">
        <v>133</v>
      </c>
      <c r="D471" s="44">
        <v>0</v>
      </c>
      <c r="E471" s="53"/>
      <c r="F471" s="90"/>
      <c r="G471" s="44">
        <v>0</v>
      </c>
      <c r="H471" s="53"/>
      <c r="I471" s="90"/>
      <c r="J471" s="44">
        <v>0</v>
      </c>
      <c r="K471" s="42"/>
      <c r="L471" s="59"/>
      <c r="M471" s="44">
        <v>0</v>
      </c>
    </row>
    <row r="472" spans="1:22">
      <c r="A472" s="21" t="s">
        <v>5618</v>
      </c>
      <c r="B472" s="99" t="s">
        <v>5647</v>
      </c>
      <c r="C472" s="71" t="s">
        <v>135</v>
      </c>
      <c r="D472" s="125">
        <f>SUM(D473:D475)</f>
        <v>22900</v>
      </c>
      <c r="E472" s="108"/>
      <c r="F472" s="126"/>
      <c r="G472" s="125">
        <f>SUM(G473:G475)</f>
        <v>18000</v>
      </c>
      <c r="H472" s="108"/>
      <c r="I472" s="126"/>
      <c r="J472" s="125">
        <f>SUM(J473:J475)</f>
        <v>68000</v>
      </c>
      <c r="L472" s="65"/>
      <c r="M472" s="178">
        <f>SUM(M473:M475)</f>
        <v>60000</v>
      </c>
      <c r="P472" s="212">
        <f>SUM(P473)</f>
        <v>55000</v>
      </c>
      <c r="S472" s="212">
        <f>SUM(S473)</f>
        <v>55000</v>
      </c>
      <c r="V472" s="212">
        <f>V473</f>
        <v>60000</v>
      </c>
    </row>
    <row r="473" spans="1:22">
      <c r="A473" s="21" t="s">
        <v>5618</v>
      </c>
      <c r="B473" s="30" t="s">
        <v>5648</v>
      </c>
      <c r="C473" s="36" t="s">
        <v>137</v>
      </c>
      <c r="D473" s="128">
        <v>22900</v>
      </c>
      <c r="E473" s="108">
        <f>IF(D473&lt;G473,G473-D473,0)</f>
        <v>0</v>
      </c>
      <c r="F473" s="108">
        <f>IF(D473&gt;G473,D473-G473,0)</f>
        <v>4900</v>
      </c>
      <c r="G473" s="128">
        <v>18000</v>
      </c>
      <c r="H473" s="108">
        <v>50000</v>
      </c>
      <c r="I473" s="108"/>
      <c r="J473" s="128">
        <f>+G473+H473-I473</f>
        <v>68000</v>
      </c>
      <c r="L473" s="65">
        <v>20000</v>
      </c>
      <c r="M473" s="128">
        <v>60000</v>
      </c>
      <c r="O473" s="21">
        <v>5000</v>
      </c>
      <c r="P473" s="59">
        <f>M473+N473-O473</f>
        <v>55000</v>
      </c>
      <c r="S473" s="59">
        <f>P473+Q473-R473</f>
        <v>55000</v>
      </c>
      <c r="T473" s="21">
        <v>8200</v>
      </c>
      <c r="V473" s="59">
        <v>60000</v>
      </c>
    </row>
    <row r="474" spans="1:22" customFormat="1" hidden="1">
      <c r="B474" s="43" t="s">
        <v>795</v>
      </c>
      <c r="C474" s="45" t="s">
        <v>139</v>
      </c>
      <c r="D474" s="44">
        <v>0</v>
      </c>
      <c r="E474" s="53"/>
      <c r="F474" s="90"/>
      <c r="G474" s="44">
        <v>0</v>
      </c>
      <c r="H474" s="53"/>
      <c r="I474" s="90"/>
      <c r="J474" s="44">
        <v>0</v>
      </c>
      <c r="K474" s="42"/>
      <c r="L474" s="59"/>
      <c r="M474" s="44">
        <v>0</v>
      </c>
    </row>
    <row r="475" spans="1:22" customFormat="1" hidden="1">
      <c r="B475" s="43" t="s">
        <v>796</v>
      </c>
      <c r="C475" s="6" t="s">
        <v>141</v>
      </c>
      <c r="D475" s="44">
        <v>0</v>
      </c>
      <c r="E475" s="53"/>
      <c r="F475" s="90"/>
      <c r="G475" s="44">
        <v>0</v>
      </c>
      <c r="H475" s="53"/>
      <c r="I475" s="90"/>
      <c r="J475" s="44">
        <v>0</v>
      </c>
      <c r="K475" s="42"/>
      <c r="L475" s="59"/>
      <c r="M475" s="44">
        <v>0</v>
      </c>
    </row>
    <row r="476" spans="1:22" customFormat="1">
      <c r="B476" s="43"/>
      <c r="C476" s="6"/>
      <c r="D476" s="44"/>
      <c r="E476" s="53"/>
      <c r="F476" s="90"/>
      <c r="G476" s="44"/>
      <c r="H476" s="53"/>
      <c r="I476" s="90"/>
      <c r="J476" s="44"/>
      <c r="K476" s="42"/>
      <c r="L476" s="59"/>
      <c r="M476" s="44"/>
      <c r="P476" s="59"/>
      <c r="S476" s="59"/>
    </row>
    <row r="477" spans="1:22" s="31" customFormat="1" ht="15.75">
      <c r="A477" s="31" t="s">
        <v>5618</v>
      </c>
      <c r="B477" s="180" t="s">
        <v>5649</v>
      </c>
      <c r="C477" s="189" t="s">
        <v>143</v>
      </c>
      <c r="D477" s="123">
        <f>D478+D497+D503+D514+D535+D538+D543+D546</f>
        <v>81000</v>
      </c>
      <c r="E477" s="108"/>
      <c r="F477" s="124"/>
      <c r="G477" s="123">
        <f>G478+G497+G503+G514+G535+G538+G543+G546</f>
        <v>33000</v>
      </c>
      <c r="H477" s="108"/>
      <c r="I477" s="124"/>
      <c r="J477" s="123">
        <f>J478+J497+J503+J514+J535+J538+J543+J546</f>
        <v>138000</v>
      </c>
      <c r="K477" s="61"/>
      <c r="L477" s="65"/>
      <c r="M477" s="186">
        <f>+M538+M535+M478+M532+M522</f>
        <v>545000</v>
      </c>
      <c r="P477" s="214">
        <f>SUM(P478+P522+P532+P538+P535)</f>
        <v>355685</v>
      </c>
      <c r="S477" s="214">
        <f>SUM(S478+S522+S532+S538+S535+S525)</f>
        <v>393722.81</v>
      </c>
      <c r="V477" s="229">
        <f>V478+V522+V525+V532+V535+V538+V556</f>
        <v>324000</v>
      </c>
    </row>
    <row r="478" spans="1:22">
      <c r="A478" s="21" t="s">
        <v>5618</v>
      </c>
      <c r="B478" s="99" t="s">
        <v>5650</v>
      </c>
      <c r="C478" s="71" t="s">
        <v>145</v>
      </c>
      <c r="D478" s="130">
        <f>SUM(D479:D496)</f>
        <v>31000</v>
      </c>
      <c r="E478" s="108"/>
      <c r="F478" s="106"/>
      <c r="G478" s="130">
        <f>SUM(G479:G496)</f>
        <v>13000</v>
      </c>
      <c r="H478" s="108"/>
      <c r="I478" s="106"/>
      <c r="J478" s="130">
        <f>SUM(J479:J496)</f>
        <v>58000</v>
      </c>
      <c r="L478" s="65"/>
      <c r="M478" s="179">
        <f>SUM(M479:M496)</f>
        <v>100000</v>
      </c>
      <c r="P478" s="212">
        <f>SUM(P479:P485)</f>
        <v>50685</v>
      </c>
      <c r="S478" s="212">
        <f>SUM(S479:S485)</f>
        <v>60722.81</v>
      </c>
      <c r="V478" s="212">
        <f>V479+V480+V485+V484</f>
        <v>40000</v>
      </c>
    </row>
    <row r="479" spans="1:22">
      <c r="A479" s="21" t="s">
        <v>5618</v>
      </c>
      <c r="B479" s="30" t="s">
        <v>5651</v>
      </c>
      <c r="C479" s="36" t="s">
        <v>147</v>
      </c>
      <c r="D479" s="128">
        <v>10000</v>
      </c>
      <c r="E479" s="108">
        <f>IF(D479&lt;G479,G479-D479,0)</f>
        <v>0</v>
      </c>
      <c r="F479" s="108">
        <f>IF(D479&gt;G479,D479-G479,0)</f>
        <v>5000</v>
      </c>
      <c r="G479" s="128">
        <v>5000</v>
      </c>
      <c r="H479" s="108">
        <v>15000</v>
      </c>
      <c r="I479" s="108"/>
      <c r="J479" s="128">
        <f t="shared" ref="J479:J480" si="5">+G479+H479-I479</f>
        <v>20000</v>
      </c>
      <c r="L479" s="65">
        <v>8000</v>
      </c>
      <c r="M479" s="128">
        <v>40000</v>
      </c>
      <c r="O479" s="21">
        <v>20000</v>
      </c>
      <c r="P479" s="59">
        <f>M479+N479-O479</f>
        <v>20000</v>
      </c>
      <c r="Q479" s="21">
        <v>8160.6</v>
      </c>
      <c r="S479" s="59">
        <f>P479+Q479-R479</f>
        <v>28160.6</v>
      </c>
      <c r="T479" s="21">
        <v>10000</v>
      </c>
      <c r="V479" s="59">
        <v>20000</v>
      </c>
    </row>
    <row r="480" spans="1:22" hidden="1">
      <c r="A480" s="21" t="s">
        <v>5618</v>
      </c>
      <c r="B480" s="30" t="s">
        <v>5652</v>
      </c>
      <c r="C480" s="36" t="s">
        <v>149</v>
      </c>
      <c r="D480" s="128">
        <v>7000</v>
      </c>
      <c r="E480" s="108">
        <f>IF(D480&lt;G480,G480-D480,0)</f>
        <v>0</v>
      </c>
      <c r="F480" s="108">
        <f>IF(D480&gt;G480,D480-G480,0)</f>
        <v>2000</v>
      </c>
      <c r="G480" s="128">
        <v>5000</v>
      </c>
      <c r="H480" s="108">
        <v>15000</v>
      </c>
      <c r="I480" s="108"/>
      <c r="J480" s="128">
        <f t="shared" si="5"/>
        <v>20000</v>
      </c>
      <c r="L480" s="65"/>
      <c r="M480" s="128">
        <v>40000</v>
      </c>
      <c r="N480" s="21">
        <v>685</v>
      </c>
      <c r="O480" s="21">
        <v>20000</v>
      </c>
      <c r="P480" s="59">
        <f>M480+N480-O480</f>
        <v>20685</v>
      </c>
      <c r="Q480" s="21">
        <v>1877.21</v>
      </c>
      <c r="S480" s="59">
        <f>P480+Q480-R480</f>
        <v>22562.21</v>
      </c>
      <c r="U480" s="21">
        <v>10890.29</v>
      </c>
      <c r="V480" s="59">
        <v>0</v>
      </c>
    </row>
    <row r="481" spans="1:22" customFormat="1" hidden="1">
      <c r="B481" s="43" t="s">
        <v>797</v>
      </c>
      <c r="C481" s="6" t="s">
        <v>151</v>
      </c>
      <c r="D481" s="44">
        <v>0</v>
      </c>
      <c r="E481" s="53"/>
      <c r="F481" s="90"/>
      <c r="G481" s="44">
        <v>0</v>
      </c>
      <c r="H481" s="53"/>
      <c r="I481" s="90"/>
      <c r="J481" s="44">
        <v>0</v>
      </c>
      <c r="K481" s="42"/>
      <c r="L481" s="59"/>
      <c r="M481" s="44">
        <v>0</v>
      </c>
    </row>
    <row r="482" spans="1:22" customFormat="1" hidden="1">
      <c r="B482" s="43" t="s">
        <v>798</v>
      </c>
      <c r="C482" s="45" t="s">
        <v>153</v>
      </c>
      <c r="D482" s="44">
        <v>0</v>
      </c>
      <c r="E482" s="53"/>
      <c r="F482" s="90"/>
      <c r="G482" s="44">
        <v>0</v>
      </c>
      <c r="H482" s="53"/>
      <c r="I482" s="90"/>
      <c r="J482" s="44">
        <v>0</v>
      </c>
      <c r="K482" s="42"/>
      <c r="L482" s="59"/>
      <c r="M482" s="44">
        <v>0</v>
      </c>
    </row>
    <row r="483" spans="1:22" customFormat="1" hidden="1">
      <c r="B483" s="43" t="s">
        <v>799</v>
      </c>
      <c r="C483" s="45" t="s">
        <v>155</v>
      </c>
      <c r="D483" s="44">
        <v>0</v>
      </c>
      <c r="E483" s="53"/>
      <c r="F483" s="90"/>
      <c r="G483" s="44">
        <v>0</v>
      </c>
      <c r="H483" s="53"/>
      <c r="I483" s="90"/>
      <c r="J483" s="44">
        <v>0</v>
      </c>
      <c r="K483" s="42"/>
      <c r="L483" s="59"/>
      <c r="M483" s="44">
        <v>0</v>
      </c>
    </row>
    <row r="484" spans="1:22" customFormat="1">
      <c r="B484" s="30" t="s">
        <v>6076</v>
      </c>
      <c r="C484" s="45" t="s">
        <v>6077</v>
      </c>
      <c r="D484" s="44"/>
      <c r="E484" s="53"/>
      <c r="F484" s="90"/>
      <c r="G484" s="44"/>
      <c r="H484" s="53"/>
      <c r="I484" s="90"/>
      <c r="J484" s="44"/>
      <c r="K484" s="42"/>
      <c r="L484" s="59"/>
      <c r="M484" s="44"/>
      <c r="T484" s="21">
        <v>10890.29</v>
      </c>
      <c r="U484" s="21"/>
      <c r="V484" s="21">
        <v>10000</v>
      </c>
    </row>
    <row r="485" spans="1:22">
      <c r="A485" s="21" t="s">
        <v>5618</v>
      </c>
      <c r="B485" s="30" t="s">
        <v>5653</v>
      </c>
      <c r="C485" s="73" t="s">
        <v>157</v>
      </c>
      <c r="D485" s="128">
        <v>14000</v>
      </c>
      <c r="E485" s="108">
        <f>IF(D485&lt;G485,G485-D485,0)</f>
        <v>0</v>
      </c>
      <c r="F485" s="108">
        <f>IF(D485&gt;G485,D485-G485,0)</f>
        <v>11000</v>
      </c>
      <c r="G485" s="128">
        <v>3000</v>
      </c>
      <c r="H485" s="108">
        <v>15000</v>
      </c>
      <c r="I485" s="108"/>
      <c r="J485" s="128">
        <f>+G485+H485-I485</f>
        <v>18000</v>
      </c>
      <c r="L485" s="65">
        <v>8570.94</v>
      </c>
      <c r="M485" s="128">
        <v>20000</v>
      </c>
      <c r="O485" s="21">
        <v>10000</v>
      </c>
      <c r="P485" s="59">
        <f>M485+N485-O485</f>
        <v>10000</v>
      </c>
      <c r="S485" s="59">
        <f>P485+Q485-R485</f>
        <v>10000</v>
      </c>
      <c r="T485" s="21">
        <v>4000</v>
      </c>
      <c r="V485" s="59">
        <v>10000</v>
      </c>
    </row>
    <row r="486" spans="1:22" customFormat="1" hidden="1">
      <c r="B486" s="43" t="s">
        <v>800</v>
      </c>
      <c r="C486" s="45" t="s">
        <v>159</v>
      </c>
      <c r="D486" s="44">
        <v>0</v>
      </c>
      <c r="E486" s="53"/>
      <c r="F486" s="90"/>
      <c r="G486" s="44">
        <v>0</v>
      </c>
      <c r="H486" s="53"/>
      <c r="I486" s="90"/>
      <c r="J486" s="44">
        <v>0</v>
      </c>
      <c r="K486" s="42"/>
      <c r="L486" s="59"/>
      <c r="M486" s="44">
        <v>0</v>
      </c>
    </row>
    <row r="487" spans="1:22" customFormat="1" hidden="1">
      <c r="B487" s="43" t="s">
        <v>801</v>
      </c>
      <c r="C487" s="45" t="s">
        <v>161</v>
      </c>
      <c r="D487" s="44">
        <v>0</v>
      </c>
      <c r="E487" s="53"/>
      <c r="F487" s="90"/>
      <c r="G487" s="44">
        <v>0</v>
      </c>
      <c r="H487" s="53"/>
      <c r="I487" s="90"/>
      <c r="J487" s="44">
        <v>0</v>
      </c>
      <c r="K487" s="42"/>
      <c r="L487" s="59"/>
      <c r="M487" s="44">
        <v>0</v>
      </c>
    </row>
    <row r="488" spans="1:22" customFormat="1" hidden="1">
      <c r="B488" s="43" t="s">
        <v>802</v>
      </c>
      <c r="C488" s="45" t="s">
        <v>163</v>
      </c>
      <c r="D488" s="44">
        <v>0</v>
      </c>
      <c r="E488" s="53"/>
      <c r="F488" s="90"/>
      <c r="G488" s="44">
        <v>0</v>
      </c>
      <c r="H488" s="53"/>
      <c r="I488" s="90"/>
      <c r="J488" s="44">
        <v>0</v>
      </c>
      <c r="K488" s="42"/>
      <c r="L488" s="59"/>
      <c r="M488" s="44">
        <v>0</v>
      </c>
    </row>
    <row r="489" spans="1:22" customFormat="1" hidden="1">
      <c r="B489" s="43" t="s">
        <v>803</v>
      </c>
      <c r="C489" s="45" t="s">
        <v>165</v>
      </c>
      <c r="D489" s="44">
        <v>0</v>
      </c>
      <c r="E489" s="53"/>
      <c r="F489" s="90"/>
      <c r="G489" s="44">
        <v>0</v>
      </c>
      <c r="H489" s="53"/>
      <c r="I489" s="90"/>
      <c r="J489" s="44">
        <v>0</v>
      </c>
      <c r="K489" s="42"/>
      <c r="L489" s="59"/>
      <c r="M489" s="44">
        <v>0</v>
      </c>
    </row>
    <row r="490" spans="1:22" hidden="1">
      <c r="B490" s="28" t="s">
        <v>5651</v>
      </c>
      <c r="C490" s="36" t="s">
        <v>167</v>
      </c>
      <c r="D490" s="50">
        <v>0</v>
      </c>
      <c r="E490" s="53"/>
      <c r="F490" s="90"/>
      <c r="G490" s="50">
        <v>0</v>
      </c>
      <c r="H490" s="53"/>
      <c r="I490" s="90"/>
      <c r="J490" s="50">
        <v>0</v>
      </c>
      <c r="L490" s="65"/>
      <c r="M490" s="50">
        <v>0</v>
      </c>
    </row>
    <row r="491" spans="1:22" customFormat="1" hidden="1">
      <c r="B491" s="39" t="s">
        <v>804</v>
      </c>
      <c r="C491" s="40" t="s">
        <v>169</v>
      </c>
      <c r="D491" s="44">
        <v>0</v>
      </c>
      <c r="E491" s="53"/>
      <c r="F491" s="90"/>
      <c r="G491" s="44">
        <v>0</v>
      </c>
      <c r="H491" s="53"/>
      <c r="I491" s="90"/>
      <c r="J491" s="44">
        <v>0</v>
      </c>
      <c r="K491" s="42"/>
      <c r="L491" s="59"/>
      <c r="M491" s="44">
        <v>0</v>
      </c>
    </row>
    <row r="492" spans="1:22" customFormat="1" hidden="1">
      <c r="B492" s="43" t="s">
        <v>805</v>
      </c>
      <c r="C492" s="45" t="s">
        <v>171</v>
      </c>
      <c r="D492" s="44">
        <v>0</v>
      </c>
      <c r="E492" s="53"/>
      <c r="F492" s="90"/>
      <c r="G492" s="44">
        <v>0</v>
      </c>
      <c r="H492" s="53"/>
      <c r="I492" s="90"/>
      <c r="J492" s="44">
        <v>0</v>
      </c>
      <c r="K492" s="42"/>
      <c r="L492" s="59"/>
      <c r="M492" s="44">
        <v>0</v>
      </c>
    </row>
    <row r="493" spans="1:22" customFormat="1" hidden="1">
      <c r="B493" s="43" t="s">
        <v>806</v>
      </c>
      <c r="C493" s="45" t="s">
        <v>173</v>
      </c>
      <c r="D493" s="44">
        <v>0</v>
      </c>
      <c r="E493" s="53"/>
      <c r="F493" s="90"/>
      <c r="G493" s="44">
        <v>0</v>
      </c>
      <c r="H493" s="53"/>
      <c r="I493" s="90"/>
      <c r="J493" s="44">
        <v>0</v>
      </c>
      <c r="K493" s="42"/>
      <c r="L493" s="59"/>
      <c r="M493" s="44">
        <v>0</v>
      </c>
    </row>
    <row r="494" spans="1:22" customFormat="1" hidden="1">
      <c r="B494" s="43" t="s">
        <v>807</v>
      </c>
      <c r="C494" s="45" t="s">
        <v>175</v>
      </c>
      <c r="D494" s="44">
        <v>0</v>
      </c>
      <c r="E494" s="53"/>
      <c r="F494" s="90"/>
      <c r="G494" s="44">
        <v>0</v>
      </c>
      <c r="H494" s="53"/>
      <c r="I494" s="90"/>
      <c r="J494" s="44">
        <v>0</v>
      </c>
      <c r="K494" s="42"/>
      <c r="L494" s="59"/>
      <c r="M494" s="44">
        <v>0</v>
      </c>
    </row>
    <row r="495" spans="1:22" customFormat="1" hidden="1">
      <c r="B495" s="43" t="s">
        <v>808</v>
      </c>
      <c r="C495" s="45" t="s">
        <v>177</v>
      </c>
      <c r="D495" s="44">
        <v>0</v>
      </c>
      <c r="E495" s="53"/>
      <c r="F495" s="90"/>
      <c r="G495" s="44">
        <v>0</v>
      </c>
      <c r="H495" s="53"/>
      <c r="I495" s="90"/>
      <c r="J495" s="44">
        <v>0</v>
      </c>
      <c r="K495" s="42"/>
      <c r="L495" s="59"/>
      <c r="M495" s="44">
        <v>0</v>
      </c>
    </row>
    <row r="496" spans="1:22" customFormat="1" hidden="1">
      <c r="B496" s="43" t="s">
        <v>809</v>
      </c>
      <c r="C496" s="45" t="s">
        <v>179</v>
      </c>
      <c r="D496" s="44">
        <v>0</v>
      </c>
      <c r="E496" s="53"/>
      <c r="F496" s="90"/>
      <c r="G496" s="44">
        <v>0</v>
      </c>
      <c r="H496" s="53"/>
      <c r="I496" s="90"/>
      <c r="J496" s="44">
        <v>0</v>
      </c>
      <c r="K496" s="42"/>
      <c r="L496" s="59"/>
      <c r="M496" s="44">
        <v>0</v>
      </c>
    </row>
    <row r="497" spans="2:13" customFormat="1" hidden="1">
      <c r="B497" s="39" t="s">
        <v>810</v>
      </c>
      <c r="C497" s="40" t="s">
        <v>5451</v>
      </c>
      <c r="D497" s="46">
        <f>SUM(D498:D502)</f>
        <v>0</v>
      </c>
      <c r="E497" s="53"/>
      <c r="F497" s="91"/>
      <c r="G497" s="46">
        <f>SUM(G498:G502)</f>
        <v>0</v>
      </c>
      <c r="H497" s="53"/>
      <c r="I497" s="91"/>
      <c r="J497" s="46">
        <f>SUM(J498:J502)</f>
        <v>0</v>
      </c>
      <c r="K497" s="42"/>
      <c r="L497" s="59"/>
      <c r="M497" s="46">
        <f>SUM(M498:M502)</f>
        <v>0</v>
      </c>
    </row>
    <row r="498" spans="2:13" customFormat="1" hidden="1">
      <c r="B498" s="43" t="s">
        <v>811</v>
      </c>
      <c r="C498" s="45" t="s">
        <v>182</v>
      </c>
      <c r="D498" s="44">
        <v>0</v>
      </c>
      <c r="E498" s="53"/>
      <c r="F498" s="90"/>
      <c r="G498" s="44">
        <v>0</v>
      </c>
      <c r="H498" s="53"/>
      <c r="I498" s="90"/>
      <c r="J498" s="44">
        <v>0</v>
      </c>
      <c r="K498" s="42"/>
      <c r="L498" s="59"/>
      <c r="M498" s="44">
        <v>0</v>
      </c>
    </row>
    <row r="499" spans="2:13" customFormat="1" hidden="1">
      <c r="B499" s="43" t="s">
        <v>812</v>
      </c>
      <c r="C499" s="45" t="s">
        <v>184</v>
      </c>
      <c r="D499" s="44">
        <v>0</v>
      </c>
      <c r="E499" s="53"/>
      <c r="F499" s="90"/>
      <c r="G499" s="44">
        <v>0</v>
      </c>
      <c r="H499" s="53"/>
      <c r="I499" s="90"/>
      <c r="J499" s="44">
        <v>0</v>
      </c>
      <c r="K499" s="42"/>
      <c r="L499" s="59"/>
      <c r="M499" s="44">
        <v>0</v>
      </c>
    </row>
    <row r="500" spans="2:13" customFormat="1" hidden="1">
      <c r="B500" s="43" t="s">
        <v>813</v>
      </c>
      <c r="C500" s="45" t="s">
        <v>186</v>
      </c>
      <c r="D500" s="44">
        <v>0</v>
      </c>
      <c r="E500" s="53"/>
      <c r="F500" s="90"/>
      <c r="G500" s="44">
        <v>0</v>
      </c>
      <c r="H500" s="53"/>
      <c r="I500" s="90"/>
      <c r="J500" s="44">
        <v>0</v>
      </c>
      <c r="K500" s="42"/>
      <c r="L500" s="59"/>
      <c r="M500" s="44">
        <v>0</v>
      </c>
    </row>
    <row r="501" spans="2:13" customFormat="1" hidden="1">
      <c r="B501" s="43" t="s">
        <v>814</v>
      </c>
      <c r="C501" s="45" t="s">
        <v>189</v>
      </c>
      <c r="D501" s="44">
        <v>0</v>
      </c>
      <c r="E501" s="53"/>
      <c r="F501" s="90"/>
      <c r="G501" s="44">
        <v>0</v>
      </c>
      <c r="H501" s="53"/>
      <c r="I501" s="90"/>
      <c r="J501" s="44">
        <v>0</v>
      </c>
      <c r="K501" s="42"/>
      <c r="L501" s="59"/>
      <c r="M501" s="44">
        <v>0</v>
      </c>
    </row>
    <row r="502" spans="2:13" customFormat="1" hidden="1">
      <c r="B502" s="43" t="s">
        <v>815</v>
      </c>
      <c r="C502" s="45" t="s">
        <v>190</v>
      </c>
      <c r="D502" s="44">
        <v>0</v>
      </c>
      <c r="E502" s="53"/>
      <c r="F502" s="90"/>
      <c r="G502" s="44">
        <v>0</v>
      </c>
      <c r="H502" s="53"/>
      <c r="I502" s="90"/>
      <c r="J502" s="44">
        <v>0</v>
      </c>
      <c r="K502" s="42"/>
      <c r="L502" s="59"/>
      <c r="M502" s="44">
        <v>0</v>
      </c>
    </row>
    <row r="503" spans="2:13" customFormat="1" hidden="1">
      <c r="B503" s="39" t="s">
        <v>816</v>
      </c>
      <c r="C503" s="40" t="s">
        <v>192</v>
      </c>
      <c r="D503" s="46">
        <f>SUM(D504:D513)</f>
        <v>0</v>
      </c>
      <c r="E503" s="53"/>
      <c r="F503" s="91"/>
      <c r="G503" s="46">
        <f>SUM(G504:G513)</f>
        <v>0</v>
      </c>
      <c r="H503" s="53"/>
      <c r="I503" s="91"/>
      <c r="J503" s="46">
        <f>SUM(J504:J513)</f>
        <v>0</v>
      </c>
      <c r="K503" s="42"/>
      <c r="L503" s="59"/>
      <c r="M503" s="46">
        <f>SUM(M504:M513)</f>
        <v>0</v>
      </c>
    </row>
    <row r="504" spans="2:13" customFormat="1" hidden="1">
      <c r="B504" s="43" t="s">
        <v>817</v>
      </c>
      <c r="C504" s="45" t="s">
        <v>194</v>
      </c>
      <c r="D504" s="44">
        <v>0</v>
      </c>
      <c r="E504" s="53"/>
      <c r="F504" s="90"/>
      <c r="G504" s="44">
        <v>0</v>
      </c>
      <c r="H504" s="53"/>
      <c r="I504" s="90"/>
      <c r="J504" s="44">
        <v>0</v>
      </c>
      <c r="K504" s="42"/>
      <c r="L504" s="59"/>
      <c r="M504" s="44">
        <v>0</v>
      </c>
    </row>
    <row r="505" spans="2:13" customFormat="1" hidden="1">
      <c r="B505" s="43" t="s">
        <v>818</v>
      </c>
      <c r="C505" s="45" t="s">
        <v>196</v>
      </c>
      <c r="D505" s="44">
        <v>0</v>
      </c>
      <c r="E505" s="53"/>
      <c r="F505" s="90"/>
      <c r="G505" s="44">
        <v>0</v>
      </c>
      <c r="H505" s="53"/>
      <c r="I505" s="90"/>
      <c r="J505" s="44">
        <v>0</v>
      </c>
      <c r="K505" s="42"/>
      <c r="L505" s="59"/>
      <c r="M505" s="44">
        <v>0</v>
      </c>
    </row>
    <row r="506" spans="2:13" customFormat="1" hidden="1">
      <c r="B506" s="43" t="s">
        <v>819</v>
      </c>
      <c r="C506" s="45" t="s">
        <v>198</v>
      </c>
      <c r="D506" s="44">
        <v>0</v>
      </c>
      <c r="E506" s="53"/>
      <c r="F506" s="90"/>
      <c r="G506" s="44">
        <v>0</v>
      </c>
      <c r="H506" s="53"/>
      <c r="I506" s="90"/>
      <c r="J506" s="44">
        <v>0</v>
      </c>
      <c r="K506" s="42"/>
      <c r="L506" s="59"/>
      <c r="M506" s="44">
        <v>0</v>
      </c>
    </row>
    <row r="507" spans="2:13" customFormat="1" hidden="1">
      <c r="B507" s="43" t="s">
        <v>820</v>
      </c>
      <c r="C507" s="45" t="s">
        <v>200</v>
      </c>
      <c r="D507" s="44">
        <v>0</v>
      </c>
      <c r="E507" s="53"/>
      <c r="F507" s="90"/>
      <c r="G507" s="44">
        <v>0</v>
      </c>
      <c r="H507" s="53"/>
      <c r="I507" s="90"/>
      <c r="J507" s="44">
        <v>0</v>
      </c>
      <c r="K507" s="42"/>
      <c r="L507" s="59"/>
      <c r="M507" s="44">
        <v>0</v>
      </c>
    </row>
    <row r="508" spans="2:13" customFormat="1" hidden="1">
      <c r="B508" s="43" t="s">
        <v>821</v>
      </c>
      <c r="C508" s="45" t="s">
        <v>202</v>
      </c>
      <c r="D508" s="44">
        <v>0</v>
      </c>
      <c r="E508" s="53"/>
      <c r="F508" s="90"/>
      <c r="G508" s="44">
        <v>0</v>
      </c>
      <c r="H508" s="53"/>
      <c r="I508" s="90"/>
      <c r="J508" s="44">
        <v>0</v>
      </c>
      <c r="K508" s="42"/>
      <c r="L508" s="59"/>
      <c r="M508" s="44">
        <v>0</v>
      </c>
    </row>
    <row r="509" spans="2:13" customFormat="1" hidden="1">
      <c r="B509" s="43" t="s">
        <v>822</v>
      </c>
      <c r="C509" s="45" t="s">
        <v>204</v>
      </c>
      <c r="D509" s="44">
        <v>0</v>
      </c>
      <c r="E509" s="53"/>
      <c r="F509" s="90"/>
      <c r="G509" s="44">
        <v>0</v>
      </c>
      <c r="H509" s="53"/>
      <c r="I509" s="90"/>
      <c r="J509" s="44">
        <v>0</v>
      </c>
      <c r="K509" s="42"/>
      <c r="L509" s="59"/>
      <c r="M509" s="44">
        <v>0</v>
      </c>
    </row>
    <row r="510" spans="2:13" customFormat="1" hidden="1">
      <c r="B510" s="43" t="s">
        <v>823</v>
      </c>
      <c r="C510" s="45" t="s">
        <v>206</v>
      </c>
      <c r="D510" s="44">
        <v>0</v>
      </c>
      <c r="E510" s="53"/>
      <c r="F510" s="90"/>
      <c r="G510" s="44">
        <v>0</v>
      </c>
      <c r="H510" s="53"/>
      <c r="I510" s="90"/>
      <c r="J510" s="44">
        <v>0</v>
      </c>
      <c r="K510" s="42"/>
      <c r="L510" s="59"/>
      <c r="M510" s="44">
        <v>0</v>
      </c>
    </row>
    <row r="511" spans="2:13" customFormat="1" hidden="1">
      <c r="B511" s="43" t="s">
        <v>824</v>
      </c>
      <c r="C511" s="45" t="s">
        <v>208</v>
      </c>
      <c r="D511" s="44">
        <v>0</v>
      </c>
      <c r="E511" s="53"/>
      <c r="F511" s="90"/>
      <c r="G511" s="44">
        <v>0</v>
      </c>
      <c r="H511" s="53"/>
      <c r="I511" s="90"/>
      <c r="J511" s="44">
        <v>0</v>
      </c>
      <c r="K511" s="42"/>
      <c r="L511" s="59"/>
      <c r="M511" s="44">
        <v>0</v>
      </c>
    </row>
    <row r="512" spans="2:13" customFormat="1" hidden="1">
      <c r="B512" s="43" t="s">
        <v>825</v>
      </c>
      <c r="C512" s="45" t="s">
        <v>210</v>
      </c>
      <c r="D512" s="44">
        <v>0</v>
      </c>
      <c r="E512" s="53"/>
      <c r="F512" s="90"/>
      <c r="G512" s="44">
        <v>0</v>
      </c>
      <c r="H512" s="53"/>
      <c r="I512" s="90"/>
      <c r="J512" s="44">
        <v>0</v>
      </c>
      <c r="K512" s="42"/>
      <c r="L512" s="59"/>
      <c r="M512" s="44">
        <v>0</v>
      </c>
    </row>
    <row r="513" spans="2:22" customFormat="1" hidden="1">
      <c r="B513" s="43" t="s">
        <v>826</v>
      </c>
      <c r="C513" s="45" t="s">
        <v>212</v>
      </c>
      <c r="D513" s="44">
        <v>0</v>
      </c>
      <c r="E513" s="53"/>
      <c r="F513" s="90"/>
      <c r="G513" s="44">
        <v>0</v>
      </c>
      <c r="H513" s="53"/>
      <c r="I513" s="90"/>
      <c r="J513" s="44">
        <v>0</v>
      </c>
      <c r="K513" s="42"/>
      <c r="L513" s="59"/>
      <c r="M513" s="44">
        <v>0</v>
      </c>
    </row>
    <row r="514" spans="2:22" customFormat="1" hidden="1">
      <c r="B514" s="39" t="s">
        <v>827</v>
      </c>
      <c r="C514" s="40" t="s">
        <v>214</v>
      </c>
      <c r="D514" s="46">
        <f>SUM(D515:D521)</f>
        <v>0</v>
      </c>
      <c r="E514" s="53"/>
      <c r="F514" s="91"/>
      <c r="G514" s="46">
        <f>SUM(G515:G521)</f>
        <v>0</v>
      </c>
      <c r="H514" s="53"/>
      <c r="I514" s="91"/>
      <c r="J514" s="46">
        <f>SUM(J515:J521)</f>
        <v>0</v>
      </c>
      <c r="K514" s="42"/>
      <c r="L514" s="59"/>
      <c r="M514" s="46">
        <f>SUM(M515:M521)</f>
        <v>0</v>
      </c>
    </row>
    <row r="515" spans="2:22" customFormat="1" hidden="1">
      <c r="B515" s="43" t="s">
        <v>828</v>
      </c>
      <c r="C515" s="45" t="s">
        <v>216</v>
      </c>
      <c r="D515" s="44">
        <v>0</v>
      </c>
      <c r="E515" s="53"/>
      <c r="F515" s="90"/>
      <c r="G515" s="44">
        <v>0</v>
      </c>
      <c r="H515" s="53"/>
      <c r="I515" s="90"/>
      <c r="J515" s="44">
        <v>0</v>
      </c>
      <c r="K515" s="42"/>
      <c r="L515" s="59"/>
      <c r="M515" s="44">
        <v>0</v>
      </c>
    </row>
    <row r="516" spans="2:22" customFormat="1" hidden="1">
      <c r="B516" s="43" t="s">
        <v>829</v>
      </c>
      <c r="C516" s="45" t="s">
        <v>218</v>
      </c>
      <c r="D516" s="44">
        <v>0</v>
      </c>
      <c r="E516" s="53"/>
      <c r="F516" s="90"/>
      <c r="G516" s="44">
        <v>0</v>
      </c>
      <c r="H516" s="53"/>
      <c r="I516" s="90"/>
      <c r="J516" s="44">
        <v>0</v>
      </c>
      <c r="K516" s="42"/>
      <c r="L516" s="59"/>
      <c r="M516" s="44">
        <v>0</v>
      </c>
    </row>
    <row r="517" spans="2:22" customFormat="1" hidden="1">
      <c r="B517" s="43" t="s">
        <v>830</v>
      </c>
      <c r="C517" s="45" t="s">
        <v>220</v>
      </c>
      <c r="D517" s="44">
        <v>0</v>
      </c>
      <c r="E517" s="53"/>
      <c r="F517" s="90"/>
      <c r="G517" s="44">
        <v>0</v>
      </c>
      <c r="H517" s="53"/>
      <c r="I517" s="90"/>
      <c r="J517" s="44">
        <v>0</v>
      </c>
      <c r="K517" s="42"/>
      <c r="L517" s="59"/>
      <c r="M517" s="44">
        <v>0</v>
      </c>
    </row>
    <row r="518" spans="2:22" customFormat="1" hidden="1">
      <c r="B518" s="43" t="s">
        <v>831</v>
      </c>
      <c r="C518" s="45" t="s">
        <v>222</v>
      </c>
      <c r="D518" s="44">
        <v>0</v>
      </c>
      <c r="E518" s="53"/>
      <c r="F518" s="90"/>
      <c r="G518" s="44">
        <v>0</v>
      </c>
      <c r="H518" s="53"/>
      <c r="I518" s="90"/>
      <c r="J518" s="44">
        <v>0</v>
      </c>
      <c r="K518" s="42"/>
      <c r="L518" s="59"/>
      <c r="M518" s="44">
        <v>0</v>
      </c>
    </row>
    <row r="519" spans="2:22" customFormat="1" hidden="1">
      <c r="B519" s="43" t="s">
        <v>832</v>
      </c>
      <c r="C519" s="45" t="s">
        <v>224</v>
      </c>
      <c r="D519" s="44">
        <v>0</v>
      </c>
      <c r="E519" s="53"/>
      <c r="F519" s="90"/>
      <c r="G519" s="44">
        <v>0</v>
      </c>
      <c r="H519" s="53"/>
      <c r="I519" s="90"/>
      <c r="J519" s="44">
        <v>0</v>
      </c>
      <c r="K519" s="42"/>
      <c r="L519" s="59"/>
      <c r="M519" s="44">
        <v>0</v>
      </c>
    </row>
    <row r="520" spans="2:22" customFormat="1" hidden="1">
      <c r="B520" s="43" t="s">
        <v>833</v>
      </c>
      <c r="C520" s="45" t="s">
        <v>226</v>
      </c>
      <c r="D520" s="44">
        <v>0</v>
      </c>
      <c r="E520" s="53"/>
      <c r="F520" s="90"/>
      <c r="G520" s="44">
        <v>0</v>
      </c>
      <c r="H520" s="53"/>
      <c r="I520" s="90"/>
      <c r="J520" s="44">
        <v>0</v>
      </c>
      <c r="K520" s="42"/>
      <c r="L520" s="59"/>
      <c r="M520" s="44">
        <v>0</v>
      </c>
    </row>
    <row r="521" spans="2:22" customFormat="1" hidden="1">
      <c r="B521" s="43" t="s">
        <v>834</v>
      </c>
      <c r="C521" s="45" t="s">
        <v>228</v>
      </c>
      <c r="D521" s="44">
        <v>0</v>
      </c>
      <c r="E521" s="53"/>
      <c r="F521" s="90"/>
      <c r="G521" s="44">
        <v>0</v>
      </c>
      <c r="H521" s="53"/>
      <c r="I521" s="90"/>
      <c r="J521" s="44">
        <v>0</v>
      </c>
      <c r="K521" s="42"/>
      <c r="L521" s="59"/>
      <c r="M521" s="44">
        <v>0</v>
      </c>
    </row>
    <row r="522" spans="2:22" customFormat="1">
      <c r="B522" s="99" t="s">
        <v>6055</v>
      </c>
      <c r="C522" s="71" t="s">
        <v>169</v>
      </c>
      <c r="D522" s="193">
        <v>95000</v>
      </c>
      <c r="E522" s="53"/>
      <c r="F522" s="90"/>
      <c r="G522" s="44"/>
      <c r="H522" s="53"/>
      <c r="I522" s="90"/>
      <c r="J522" s="44"/>
      <c r="K522" s="42"/>
      <c r="L522" s="59"/>
      <c r="M522" s="46">
        <f>M523</f>
        <v>95000</v>
      </c>
      <c r="P522" s="212">
        <f>SUM(P523)</f>
        <v>65000</v>
      </c>
      <c r="S522" s="212">
        <f>SUM(S523)</f>
        <v>65000</v>
      </c>
      <c r="V522" s="212">
        <f>V523+V524</f>
        <v>70000</v>
      </c>
    </row>
    <row r="523" spans="2:22" customFormat="1">
      <c r="B523" s="30" t="s">
        <v>6056</v>
      </c>
      <c r="C523" s="36" t="s">
        <v>171</v>
      </c>
      <c r="D523" s="44">
        <v>95000</v>
      </c>
      <c r="E523" s="53"/>
      <c r="F523" s="90"/>
      <c r="G523" s="44"/>
      <c r="H523" s="53"/>
      <c r="I523" s="90"/>
      <c r="J523" s="44"/>
      <c r="K523" s="42"/>
      <c r="L523" s="59"/>
      <c r="M523" s="44">
        <v>95000</v>
      </c>
      <c r="O523">
        <v>30000</v>
      </c>
      <c r="P523" s="59">
        <f>M523+N523-O523</f>
        <v>65000</v>
      </c>
      <c r="S523" s="59">
        <f>P523+Q523-R523</f>
        <v>65000</v>
      </c>
      <c r="T523">
        <v>50000</v>
      </c>
      <c r="V523" s="59">
        <v>70000</v>
      </c>
    </row>
    <row r="524" spans="2:22" customFormat="1">
      <c r="B524" s="30" t="s">
        <v>6082</v>
      </c>
      <c r="C524" s="36" t="s">
        <v>175</v>
      </c>
      <c r="D524" s="44"/>
      <c r="E524" s="53"/>
      <c r="F524" s="90"/>
      <c r="G524" s="44"/>
      <c r="H524" s="53"/>
      <c r="I524" s="90"/>
      <c r="J524" s="44"/>
      <c r="K524" s="42"/>
      <c r="L524" s="59"/>
      <c r="M524" s="44"/>
      <c r="P524" s="59"/>
      <c r="S524" s="59"/>
      <c r="V524" s="59">
        <v>0</v>
      </c>
    </row>
    <row r="525" spans="2:22" customFormat="1">
      <c r="B525" s="99" t="s">
        <v>6058</v>
      </c>
      <c r="C525" s="71" t="s">
        <v>6059</v>
      </c>
      <c r="D525" s="44"/>
      <c r="E525" s="53"/>
      <c r="F525" s="90"/>
      <c r="G525" s="44"/>
      <c r="H525" s="53"/>
      <c r="I525" s="90"/>
      <c r="J525" s="44"/>
      <c r="K525" s="42"/>
      <c r="L525" s="59"/>
      <c r="M525" s="44"/>
      <c r="P525" s="59"/>
      <c r="S525" s="212">
        <f>S531+S530+S527+S526</f>
        <v>28000</v>
      </c>
      <c r="V525" s="212">
        <f>V526+V527+V530+V531+V528+V529</f>
        <v>8000</v>
      </c>
    </row>
    <row r="526" spans="2:22" customFormat="1">
      <c r="B526" s="30" t="s">
        <v>6060</v>
      </c>
      <c r="C526" s="36" t="s">
        <v>196</v>
      </c>
      <c r="D526" s="44"/>
      <c r="E526" s="53"/>
      <c r="F526" s="90"/>
      <c r="G526" s="44"/>
      <c r="H526" s="53"/>
      <c r="I526" s="90"/>
      <c r="J526" s="44"/>
      <c r="K526" s="42"/>
      <c r="L526" s="59"/>
      <c r="M526" s="44"/>
      <c r="P526" s="59"/>
      <c r="Q526">
        <v>15000</v>
      </c>
      <c r="S526" s="59">
        <f>P526+Q526-R526</f>
        <v>15000</v>
      </c>
      <c r="U526">
        <v>2520.02</v>
      </c>
      <c r="V526" s="59">
        <v>0</v>
      </c>
    </row>
    <row r="527" spans="2:22" customFormat="1">
      <c r="B527" s="30" t="s">
        <v>6061</v>
      </c>
      <c r="C527" s="36" t="s">
        <v>198</v>
      </c>
      <c r="D527" s="44"/>
      <c r="E527" s="53"/>
      <c r="F527" s="90"/>
      <c r="G527" s="44"/>
      <c r="H527" s="53"/>
      <c r="I527" s="90"/>
      <c r="J527" s="44"/>
      <c r="K527" s="42"/>
      <c r="L527" s="59"/>
      <c r="M527" s="44"/>
      <c r="P527" s="59"/>
      <c r="Q527">
        <v>3000</v>
      </c>
      <c r="S527" s="59">
        <f t="shared" ref="S527:S531" si="6">P527+Q527-R527</f>
        <v>3000</v>
      </c>
      <c r="U527">
        <v>2112.13</v>
      </c>
      <c r="V527" s="59">
        <v>0</v>
      </c>
    </row>
    <row r="528" spans="2:22" customFormat="1">
      <c r="B528" s="30" t="s">
        <v>6101</v>
      </c>
      <c r="C528" s="36" t="s">
        <v>202</v>
      </c>
      <c r="D528" s="44"/>
      <c r="E528" s="53"/>
      <c r="F528" s="90"/>
      <c r="G528" s="44"/>
      <c r="H528" s="53"/>
      <c r="I528" s="90"/>
      <c r="J528" s="44"/>
      <c r="K528" s="42"/>
      <c r="L528" s="59"/>
      <c r="M528" s="44"/>
      <c r="P528" s="59"/>
      <c r="S528" s="59"/>
      <c r="V528" s="59">
        <v>1000</v>
      </c>
    </row>
    <row r="529" spans="1:22" customFormat="1">
      <c r="B529" s="30" t="s">
        <v>6102</v>
      </c>
      <c r="C529" s="36" t="s">
        <v>6103</v>
      </c>
      <c r="D529" s="44"/>
      <c r="E529" s="53"/>
      <c r="F529" s="90"/>
      <c r="G529" s="44"/>
      <c r="H529" s="53"/>
      <c r="I529" s="90"/>
      <c r="J529" s="44"/>
      <c r="K529" s="42"/>
      <c r="L529" s="59"/>
      <c r="M529" s="44"/>
      <c r="P529" s="59"/>
      <c r="S529" s="59"/>
      <c r="V529" s="59">
        <v>2000</v>
      </c>
    </row>
    <row r="530" spans="1:22" customFormat="1">
      <c r="B530" s="30" t="s">
        <v>6062</v>
      </c>
      <c r="C530" s="36" t="s">
        <v>6063</v>
      </c>
      <c r="D530" s="44"/>
      <c r="E530" s="53"/>
      <c r="F530" s="90"/>
      <c r="G530" s="44"/>
      <c r="H530" s="53"/>
      <c r="I530" s="90"/>
      <c r="J530" s="44"/>
      <c r="K530" s="42"/>
      <c r="L530" s="59"/>
      <c r="M530" s="44"/>
      <c r="P530" s="59"/>
      <c r="Q530">
        <v>2000</v>
      </c>
      <c r="S530" s="59">
        <f t="shared" si="6"/>
        <v>2000</v>
      </c>
      <c r="U530">
        <v>1454.01</v>
      </c>
      <c r="V530" s="59">
        <v>0</v>
      </c>
    </row>
    <row r="531" spans="1:22" customFormat="1">
      <c r="B531" s="30" t="s">
        <v>6064</v>
      </c>
      <c r="C531" s="36" t="s">
        <v>212</v>
      </c>
      <c r="D531" s="44"/>
      <c r="E531" s="53"/>
      <c r="F531" s="90"/>
      <c r="G531" s="44"/>
      <c r="H531" s="53"/>
      <c r="I531" s="90"/>
      <c r="J531" s="44"/>
      <c r="K531" s="42"/>
      <c r="L531" s="59"/>
      <c r="M531" s="44"/>
      <c r="P531" s="59"/>
      <c r="Q531">
        <v>8000</v>
      </c>
      <c r="S531" s="59">
        <f t="shared" si="6"/>
        <v>8000</v>
      </c>
      <c r="T531">
        <v>30000</v>
      </c>
      <c r="V531" s="59">
        <v>5000</v>
      </c>
    </row>
    <row r="532" spans="1:22" customFormat="1">
      <c r="B532" s="99" t="s">
        <v>6013</v>
      </c>
      <c r="C532" s="71" t="s">
        <v>214</v>
      </c>
      <c r="D532" s="188">
        <v>20000</v>
      </c>
      <c r="E532" s="53"/>
      <c r="F532" s="90"/>
      <c r="G532" s="44"/>
      <c r="H532" s="53"/>
      <c r="I532" s="90"/>
      <c r="J532" s="44"/>
      <c r="K532" s="42"/>
      <c r="L532" s="59"/>
      <c r="M532" s="46">
        <f>M534</f>
        <v>20000</v>
      </c>
      <c r="P532" s="212">
        <f>SUM(P534)</f>
        <v>5000</v>
      </c>
      <c r="S532" s="212">
        <f>SUM(S534)</f>
        <v>5000</v>
      </c>
      <c r="V532" s="212">
        <f>V534+V533</f>
        <v>8000</v>
      </c>
    </row>
    <row r="533" spans="1:22" customFormat="1">
      <c r="B533" s="30" t="s">
        <v>6104</v>
      </c>
      <c r="C533" s="36" t="s">
        <v>220</v>
      </c>
      <c r="D533" s="188"/>
      <c r="E533" s="53"/>
      <c r="F533" s="90"/>
      <c r="G533" s="44"/>
      <c r="H533" s="53"/>
      <c r="I533" s="90"/>
      <c r="J533" s="44"/>
      <c r="K533" s="42"/>
      <c r="L533" s="59"/>
      <c r="M533" s="46"/>
      <c r="P533" s="212"/>
      <c r="S533" s="212"/>
      <c r="V533" s="59">
        <v>3000</v>
      </c>
    </row>
    <row r="534" spans="1:22" customFormat="1">
      <c r="B534" s="30" t="s">
        <v>6014</v>
      </c>
      <c r="C534" s="36" t="s">
        <v>222</v>
      </c>
      <c r="D534" s="44">
        <v>20000</v>
      </c>
      <c r="E534" s="53"/>
      <c r="F534" s="90"/>
      <c r="G534" s="44"/>
      <c r="H534" s="53"/>
      <c r="I534" s="90"/>
      <c r="J534" s="44"/>
      <c r="K534" s="42"/>
      <c r="L534" s="59"/>
      <c r="M534" s="44">
        <v>20000</v>
      </c>
      <c r="O534">
        <v>15000</v>
      </c>
      <c r="P534" s="59">
        <f>M534+N534-O534</f>
        <v>5000</v>
      </c>
      <c r="S534" s="59">
        <f>P534+Q534-R534</f>
        <v>5000</v>
      </c>
      <c r="T534">
        <v>3000</v>
      </c>
      <c r="V534" s="59">
        <v>5000</v>
      </c>
    </row>
    <row r="535" spans="1:22">
      <c r="A535" s="21" t="s">
        <v>5618</v>
      </c>
      <c r="B535" s="99" t="s">
        <v>5654</v>
      </c>
      <c r="C535" s="71" t="s">
        <v>230</v>
      </c>
      <c r="D535" s="125">
        <f>SUM(D536:D537)</f>
        <v>30000</v>
      </c>
      <c r="E535" s="108"/>
      <c r="F535" s="126"/>
      <c r="G535" s="125">
        <f>SUM(G536:G537)</f>
        <v>20000</v>
      </c>
      <c r="H535" s="108"/>
      <c r="I535" s="126"/>
      <c r="J535" s="125">
        <f>SUM(J536:J537)</f>
        <v>80000</v>
      </c>
      <c r="L535" s="65"/>
      <c r="M535" s="178">
        <f>SUM(M536:M537)</f>
        <v>250000</v>
      </c>
      <c r="P535" s="212">
        <f>SUM(P536)</f>
        <v>210000</v>
      </c>
      <c r="S535" s="212">
        <f>SUM(S536)</f>
        <v>186839.4</v>
      </c>
      <c r="V535" s="212">
        <f>V536</f>
        <v>170000</v>
      </c>
    </row>
    <row r="536" spans="1:22">
      <c r="A536" s="21" t="s">
        <v>5618</v>
      </c>
      <c r="B536" s="30" t="s">
        <v>5655</v>
      </c>
      <c r="C536" s="36" t="s">
        <v>232</v>
      </c>
      <c r="D536" s="128">
        <v>30000</v>
      </c>
      <c r="E536" s="108">
        <f>IF(D536&lt;G536,G536-D536,0)</f>
        <v>0</v>
      </c>
      <c r="F536" s="108">
        <f>IF(D536&gt;G536,D536-G536,0)</f>
        <v>10000</v>
      </c>
      <c r="G536" s="128">
        <v>20000</v>
      </c>
      <c r="H536" s="108">
        <v>60000</v>
      </c>
      <c r="I536" s="108"/>
      <c r="J536" s="128">
        <f>+G536+H536-I536</f>
        <v>80000</v>
      </c>
      <c r="K536" s="61">
        <v>30344.94</v>
      </c>
      <c r="L536" s="65"/>
      <c r="M536" s="128">
        <v>250000</v>
      </c>
      <c r="N536" s="21">
        <v>10000</v>
      </c>
      <c r="O536" s="21">
        <v>50000</v>
      </c>
      <c r="P536" s="59">
        <f>M536+N536-O536</f>
        <v>210000</v>
      </c>
      <c r="R536" s="21">
        <v>23160.6</v>
      </c>
      <c r="S536" s="59">
        <f>P536+Q536-R536</f>
        <v>186839.4</v>
      </c>
      <c r="T536" s="21">
        <v>90000</v>
      </c>
      <c r="V536" s="59">
        <v>170000</v>
      </c>
    </row>
    <row r="537" spans="1:22" customFormat="1" hidden="1">
      <c r="B537" s="43" t="s">
        <v>835</v>
      </c>
      <c r="C537" s="45" t="s">
        <v>234</v>
      </c>
      <c r="D537" s="44">
        <v>0</v>
      </c>
      <c r="E537" s="53"/>
      <c r="F537" s="90"/>
      <c r="G537" s="44">
        <v>0</v>
      </c>
      <c r="H537" s="53"/>
      <c r="I537" s="90"/>
      <c r="J537" s="44">
        <v>0</v>
      </c>
      <c r="K537" s="42"/>
      <c r="L537" s="59"/>
      <c r="M537" s="44">
        <v>0</v>
      </c>
    </row>
    <row r="538" spans="1:22">
      <c r="A538" s="21" t="s">
        <v>5618</v>
      </c>
      <c r="B538" s="99" t="s">
        <v>5656</v>
      </c>
      <c r="C538" s="71" t="s">
        <v>236</v>
      </c>
      <c r="D538" s="125">
        <f>SUM(D539:D542)</f>
        <v>20000</v>
      </c>
      <c r="E538" s="108"/>
      <c r="F538" s="126"/>
      <c r="G538" s="125">
        <f>SUM(G539:G542)</f>
        <v>0</v>
      </c>
      <c r="H538" s="108"/>
      <c r="I538" s="126"/>
      <c r="J538" s="125">
        <f>SUM(J539:J542)</f>
        <v>0</v>
      </c>
      <c r="L538" s="65"/>
      <c r="M538" s="178">
        <f>SUM(M539:M542)</f>
        <v>80000</v>
      </c>
      <c r="P538" s="212">
        <f>SUM(P539)</f>
        <v>25000</v>
      </c>
      <c r="S538" s="212">
        <f>SUM(S539)</f>
        <v>48160.6</v>
      </c>
      <c r="V538" s="212">
        <f>V539</f>
        <v>10000</v>
      </c>
    </row>
    <row r="539" spans="1:22">
      <c r="A539" s="21" t="s">
        <v>5618</v>
      </c>
      <c r="B539" s="99" t="s">
        <v>5657</v>
      </c>
      <c r="C539" s="36" t="s">
        <v>238</v>
      </c>
      <c r="D539" s="128">
        <v>20000</v>
      </c>
      <c r="E539" s="108">
        <f>IF(D539&lt;G539,G539-D539,0)</f>
        <v>0</v>
      </c>
      <c r="F539" s="108">
        <f>IF(D539&gt;G539,D539-G539,0)</f>
        <v>20000</v>
      </c>
      <c r="G539" s="128">
        <v>0</v>
      </c>
      <c r="H539" s="108"/>
      <c r="I539" s="108"/>
      <c r="J539" s="128">
        <f>+G539+H539-I539</f>
        <v>0</v>
      </c>
      <c r="L539" s="65"/>
      <c r="M539" s="128">
        <v>80000</v>
      </c>
      <c r="O539" s="21">
        <v>55000</v>
      </c>
      <c r="P539" s="59">
        <f>M539+N539-O539</f>
        <v>25000</v>
      </c>
      <c r="Q539" s="21">
        <v>23160.6</v>
      </c>
      <c r="R539" s="21">
        <v>0</v>
      </c>
      <c r="S539" s="59">
        <f>P539+Q539-R539</f>
        <v>48160.6</v>
      </c>
      <c r="V539" s="59">
        <v>10000</v>
      </c>
    </row>
    <row r="540" spans="1:22" customFormat="1" hidden="1">
      <c r="B540" s="43" t="s">
        <v>836</v>
      </c>
      <c r="C540" s="45" t="s">
        <v>240</v>
      </c>
      <c r="D540" s="44">
        <v>0</v>
      </c>
      <c r="E540" s="53"/>
      <c r="F540" s="90"/>
      <c r="G540" s="44">
        <v>0</v>
      </c>
      <c r="H540" s="53"/>
      <c r="I540" s="90"/>
      <c r="J540" s="44">
        <v>0</v>
      </c>
      <c r="K540" s="42"/>
      <c r="L540" s="59"/>
      <c r="M540" s="44">
        <v>0</v>
      </c>
    </row>
    <row r="541" spans="1:22" customFormat="1" hidden="1">
      <c r="B541" s="43" t="s">
        <v>837</v>
      </c>
      <c r="C541" s="45" t="s">
        <v>242</v>
      </c>
      <c r="D541" s="44">
        <v>0</v>
      </c>
      <c r="E541" s="53"/>
      <c r="F541" s="90"/>
      <c r="G541" s="44">
        <v>0</v>
      </c>
      <c r="H541" s="53"/>
      <c r="I541" s="90"/>
      <c r="J541" s="44">
        <v>0</v>
      </c>
      <c r="K541" s="42"/>
      <c r="L541" s="59"/>
      <c r="M541" s="44">
        <v>0</v>
      </c>
    </row>
    <row r="542" spans="1:22" customFormat="1" hidden="1">
      <c r="B542" s="43" t="s">
        <v>838</v>
      </c>
      <c r="C542" s="45" t="s">
        <v>244</v>
      </c>
      <c r="D542" s="44">
        <v>0</v>
      </c>
      <c r="E542" s="53"/>
      <c r="F542" s="90"/>
      <c r="G542" s="44">
        <v>0</v>
      </c>
      <c r="H542" s="53"/>
      <c r="I542" s="90"/>
      <c r="J542" s="44">
        <v>0</v>
      </c>
      <c r="K542" s="42"/>
      <c r="L542" s="59"/>
      <c r="M542" s="44">
        <v>0</v>
      </c>
    </row>
    <row r="543" spans="1:22" customFormat="1" hidden="1">
      <c r="B543" s="39" t="s">
        <v>839</v>
      </c>
      <c r="C543" s="40" t="s">
        <v>246</v>
      </c>
      <c r="D543" s="46">
        <f>SUM(D544:D545)</f>
        <v>0</v>
      </c>
      <c r="E543" s="53"/>
      <c r="F543" s="91"/>
      <c r="G543" s="46">
        <f>SUM(G544:G545)</f>
        <v>0</v>
      </c>
      <c r="H543" s="53"/>
      <c r="I543" s="91"/>
      <c r="J543" s="46">
        <f>SUM(J544:J545)</f>
        <v>0</v>
      </c>
      <c r="K543" s="42"/>
      <c r="L543" s="59"/>
      <c r="M543" s="46">
        <f>SUM(M544:M545)</f>
        <v>0</v>
      </c>
    </row>
    <row r="544" spans="1:22" customFormat="1" hidden="1">
      <c r="B544" s="43" t="s">
        <v>840</v>
      </c>
      <c r="C544" s="45" t="s">
        <v>248</v>
      </c>
      <c r="D544" s="44">
        <v>0</v>
      </c>
      <c r="E544" s="53"/>
      <c r="F544" s="90"/>
      <c r="G544" s="44">
        <v>0</v>
      </c>
      <c r="H544" s="53"/>
      <c r="I544" s="90"/>
      <c r="J544" s="44">
        <v>0</v>
      </c>
      <c r="K544" s="42"/>
      <c r="L544" s="59"/>
      <c r="M544" s="44">
        <v>0</v>
      </c>
    </row>
    <row r="545" spans="2:23" customFormat="1" hidden="1">
      <c r="B545" s="43" t="s">
        <v>841</v>
      </c>
      <c r="C545" s="45" t="s">
        <v>250</v>
      </c>
      <c r="D545" s="44">
        <v>0</v>
      </c>
      <c r="E545" s="53"/>
      <c r="F545" s="90"/>
      <c r="G545" s="44">
        <v>0</v>
      </c>
      <c r="H545" s="53"/>
      <c r="I545" s="90"/>
      <c r="J545" s="44">
        <v>0</v>
      </c>
      <c r="K545" s="42"/>
      <c r="L545" s="59"/>
      <c r="M545" s="44">
        <v>0</v>
      </c>
    </row>
    <row r="546" spans="2:23" customFormat="1" hidden="1">
      <c r="B546" s="39" t="s">
        <v>842</v>
      </c>
      <c r="C546" s="40" t="s">
        <v>252</v>
      </c>
      <c r="D546" s="46">
        <f>SUM(D547:D555)</f>
        <v>0</v>
      </c>
      <c r="E546" s="53"/>
      <c r="F546" s="91"/>
      <c r="G546" s="46">
        <f>SUM(G547:G555)</f>
        <v>0</v>
      </c>
      <c r="H546" s="53"/>
      <c r="I546" s="91"/>
      <c r="J546" s="46">
        <f>SUM(J547:J555)</f>
        <v>0</v>
      </c>
      <c r="K546" s="42"/>
      <c r="L546" s="59"/>
      <c r="M546" s="46">
        <f>SUM(M547:M555)</f>
        <v>0</v>
      </c>
    </row>
    <row r="547" spans="2:23" customFormat="1" hidden="1">
      <c r="B547" s="43" t="s">
        <v>843</v>
      </c>
      <c r="C547" s="45" t="s">
        <v>254</v>
      </c>
      <c r="D547" s="44">
        <v>0</v>
      </c>
      <c r="E547" s="53"/>
      <c r="F547" s="90"/>
      <c r="G547" s="44">
        <v>0</v>
      </c>
      <c r="H547" s="53"/>
      <c r="I547" s="90"/>
      <c r="J547" s="44">
        <v>0</v>
      </c>
      <c r="K547" s="42"/>
      <c r="L547" s="59"/>
      <c r="M547" s="44">
        <v>0</v>
      </c>
    </row>
    <row r="548" spans="2:23" customFormat="1" hidden="1">
      <c r="B548" s="43" t="s">
        <v>844</v>
      </c>
      <c r="C548" s="45" t="s">
        <v>256</v>
      </c>
      <c r="D548" s="44">
        <v>0</v>
      </c>
      <c r="E548" s="53"/>
      <c r="F548" s="90"/>
      <c r="G548" s="44">
        <v>0</v>
      </c>
      <c r="H548" s="53"/>
      <c r="I548" s="90"/>
      <c r="J548" s="44">
        <v>0</v>
      </c>
      <c r="K548" s="42"/>
      <c r="L548" s="59"/>
      <c r="M548" s="44">
        <v>0</v>
      </c>
    </row>
    <row r="549" spans="2:23" customFormat="1" hidden="1">
      <c r="B549" s="43" t="s">
        <v>845</v>
      </c>
      <c r="C549" s="45" t="s">
        <v>258</v>
      </c>
      <c r="D549" s="44">
        <v>0</v>
      </c>
      <c r="E549" s="53"/>
      <c r="F549" s="90"/>
      <c r="G549" s="44">
        <v>0</v>
      </c>
      <c r="H549" s="53"/>
      <c r="I549" s="90"/>
      <c r="J549" s="44">
        <v>0</v>
      </c>
      <c r="K549" s="42"/>
      <c r="L549" s="59"/>
      <c r="M549" s="44">
        <v>0</v>
      </c>
    </row>
    <row r="550" spans="2:23" customFormat="1" hidden="1">
      <c r="B550" s="43" t="s">
        <v>846</v>
      </c>
      <c r="C550" s="45" t="s">
        <v>260</v>
      </c>
      <c r="D550" s="44">
        <v>0</v>
      </c>
      <c r="E550" s="53"/>
      <c r="F550" s="90"/>
      <c r="G550" s="44">
        <v>0</v>
      </c>
      <c r="H550" s="53"/>
      <c r="I550" s="90"/>
      <c r="J550" s="44">
        <v>0</v>
      </c>
      <c r="K550" s="42"/>
      <c r="L550" s="59"/>
      <c r="M550" s="44">
        <v>0</v>
      </c>
    </row>
    <row r="551" spans="2:23" customFormat="1" hidden="1">
      <c r="B551" s="43" t="s">
        <v>847</v>
      </c>
      <c r="C551" s="45" t="s">
        <v>262</v>
      </c>
      <c r="D551" s="44">
        <v>0</v>
      </c>
      <c r="E551" s="53"/>
      <c r="F551" s="90"/>
      <c r="G551" s="44">
        <v>0</v>
      </c>
      <c r="H551" s="53"/>
      <c r="I551" s="90"/>
      <c r="J551" s="44">
        <v>0</v>
      </c>
      <c r="K551" s="42"/>
      <c r="L551" s="59"/>
      <c r="M551" s="44">
        <v>0</v>
      </c>
    </row>
    <row r="552" spans="2:23" customFormat="1" hidden="1">
      <c r="B552" s="43" t="s">
        <v>848</v>
      </c>
      <c r="C552" s="45" t="s">
        <v>264</v>
      </c>
      <c r="D552" s="44">
        <v>0</v>
      </c>
      <c r="E552" s="53"/>
      <c r="F552" s="90"/>
      <c r="G552" s="44">
        <v>0</v>
      </c>
      <c r="H552" s="53"/>
      <c r="I552" s="90"/>
      <c r="J552" s="44">
        <v>0</v>
      </c>
      <c r="K552" s="42"/>
      <c r="L552" s="59"/>
      <c r="M552" s="44">
        <v>0</v>
      </c>
    </row>
    <row r="553" spans="2:23" customFormat="1" hidden="1">
      <c r="B553" s="43" t="s">
        <v>849</v>
      </c>
      <c r="C553" s="45" t="s">
        <v>266</v>
      </c>
      <c r="D553" s="44">
        <v>0</v>
      </c>
      <c r="E553" s="53"/>
      <c r="F553" s="90"/>
      <c r="G553" s="44">
        <v>0</v>
      </c>
      <c r="H553" s="53"/>
      <c r="I553" s="90"/>
      <c r="J553" s="44">
        <v>0</v>
      </c>
      <c r="K553" s="42"/>
      <c r="L553" s="59"/>
      <c r="M553" s="44">
        <v>0</v>
      </c>
    </row>
    <row r="554" spans="2:23" customFormat="1" hidden="1">
      <c r="B554" s="43" t="s">
        <v>850</v>
      </c>
      <c r="C554" s="45" t="s">
        <v>268</v>
      </c>
      <c r="D554" s="44">
        <v>0</v>
      </c>
      <c r="E554" s="53"/>
      <c r="F554" s="90"/>
      <c r="G554" s="44">
        <v>0</v>
      </c>
      <c r="H554" s="53"/>
      <c r="I554" s="90"/>
      <c r="J554" s="44">
        <v>0</v>
      </c>
      <c r="K554" s="42"/>
      <c r="L554" s="59"/>
      <c r="M554" s="44">
        <v>0</v>
      </c>
    </row>
    <row r="555" spans="2:23" customFormat="1" hidden="1">
      <c r="B555" s="43" t="s">
        <v>851</v>
      </c>
      <c r="C555" s="45" t="s">
        <v>270</v>
      </c>
      <c r="D555" s="44">
        <v>0</v>
      </c>
      <c r="E555" s="53"/>
      <c r="F555" s="90"/>
      <c r="G555" s="44">
        <v>0</v>
      </c>
      <c r="H555" s="53"/>
      <c r="I555" s="90"/>
      <c r="J555" s="44">
        <v>0</v>
      </c>
      <c r="K555" s="42"/>
      <c r="L555" s="59"/>
      <c r="M555" s="44">
        <v>0</v>
      </c>
    </row>
    <row r="556" spans="2:23" customFormat="1">
      <c r="B556" s="196" t="s">
        <v>6068</v>
      </c>
      <c r="C556" s="71" t="s">
        <v>252</v>
      </c>
      <c r="D556" s="44"/>
      <c r="E556" s="53"/>
      <c r="F556" s="90"/>
      <c r="G556" s="44"/>
      <c r="H556" s="53"/>
      <c r="I556" s="90"/>
      <c r="J556" s="44"/>
      <c r="K556" s="42"/>
      <c r="L556" s="59"/>
      <c r="M556" s="44"/>
      <c r="V556" s="230">
        <f>V558+V559+V557</f>
        <v>18000</v>
      </c>
    </row>
    <row r="557" spans="2:23" customFormat="1" hidden="1">
      <c r="B557" s="29" t="s">
        <v>6083</v>
      </c>
      <c r="C557" s="36" t="s">
        <v>6084</v>
      </c>
      <c r="D557" s="44"/>
      <c r="E557" s="53"/>
      <c r="F557" s="90"/>
      <c r="G557" s="44"/>
      <c r="H557" s="53"/>
      <c r="I557" s="90"/>
      <c r="J557" s="44"/>
      <c r="K557" s="42"/>
      <c r="L557" s="59"/>
      <c r="M557" s="44"/>
      <c r="V557" s="231">
        <v>0</v>
      </c>
    </row>
    <row r="558" spans="2:23" customFormat="1">
      <c r="B558" s="29" t="s">
        <v>6069</v>
      </c>
      <c r="C558" s="45" t="s">
        <v>262</v>
      </c>
      <c r="D558" s="44"/>
      <c r="E558" s="53"/>
      <c r="F558" s="90"/>
      <c r="G558" s="44"/>
      <c r="H558" s="53"/>
      <c r="I558" s="90"/>
      <c r="J558" s="44"/>
      <c r="K558" s="42"/>
      <c r="L558" s="59"/>
      <c r="M558" s="44"/>
      <c r="T558" s="231">
        <v>4000</v>
      </c>
      <c r="U558" s="231"/>
      <c r="V558" s="231">
        <v>3000</v>
      </c>
      <c r="W558" s="21"/>
    </row>
    <row r="559" spans="2:23" customFormat="1">
      <c r="B559" s="29" t="s">
        <v>6070</v>
      </c>
      <c r="C559" s="45" t="s">
        <v>264</v>
      </c>
      <c r="D559" s="44"/>
      <c r="E559" s="53"/>
      <c r="F559" s="90"/>
      <c r="G559" s="44"/>
      <c r="H559" s="53"/>
      <c r="I559" s="90"/>
      <c r="J559" s="44"/>
      <c r="K559" s="42"/>
      <c r="L559" s="59"/>
      <c r="M559" s="44"/>
      <c r="T559" s="231">
        <v>15000</v>
      </c>
      <c r="U559" s="231"/>
      <c r="V559" s="231">
        <v>15000</v>
      </c>
    </row>
    <row r="560" spans="2:23" customFormat="1">
      <c r="B560" s="43"/>
      <c r="C560" s="45"/>
      <c r="D560" s="44"/>
      <c r="E560" s="53"/>
      <c r="F560" s="90"/>
      <c r="G560" s="44"/>
      <c r="H560" s="53"/>
      <c r="I560" s="90"/>
      <c r="J560" s="44"/>
      <c r="K560" s="42"/>
      <c r="L560" s="59"/>
      <c r="M560" s="44"/>
    </row>
    <row r="561" spans="1:22" customFormat="1">
      <c r="B561" s="43"/>
      <c r="C561" s="45"/>
      <c r="D561" s="44"/>
      <c r="E561" s="53"/>
      <c r="F561" s="90"/>
      <c r="G561" s="44"/>
      <c r="H561" s="53"/>
      <c r="I561" s="90"/>
      <c r="J561" s="44"/>
      <c r="K561" s="42"/>
      <c r="L561" s="59"/>
      <c r="M561" s="44"/>
      <c r="P561" s="59"/>
      <c r="S561" s="59"/>
    </row>
    <row r="562" spans="1:22" s="31" customFormat="1" ht="15.75">
      <c r="A562" s="31" t="s">
        <v>5618</v>
      </c>
      <c r="B562" s="180" t="s">
        <v>5658</v>
      </c>
      <c r="C562" s="189" t="s">
        <v>271</v>
      </c>
      <c r="D562" s="123">
        <f>D563+D576+D587+D602+D616+D628+D636+D654+D660</f>
        <v>141000</v>
      </c>
      <c r="E562" s="108"/>
      <c r="F562" s="124"/>
      <c r="G562" s="123">
        <f>G563+G576+G587+G602+G616+G628+G636+G654+G660</f>
        <v>71500</v>
      </c>
      <c r="H562" s="108"/>
      <c r="I562" s="124"/>
      <c r="J562" s="123">
        <f>J563+J576+J587+J602+J616+J628+J636+J654+J660</f>
        <v>163500</v>
      </c>
      <c r="K562" s="61"/>
      <c r="L562" s="65"/>
      <c r="M562" s="186">
        <f>M563+M576+M587+M602+M616+M628+M636+M654+M660</f>
        <v>349501</v>
      </c>
      <c r="P562" s="214">
        <f>SUM(P563+P576+P602+P616+P654+P660)</f>
        <v>234000</v>
      </c>
      <c r="S562" s="214">
        <f>SUM(S563+S576+S602+S616+S654+S660+S599)</f>
        <v>229092.19</v>
      </c>
      <c r="V562" s="229">
        <f>V563+V576+V599+V602+V616+V654+V660+V651</f>
        <v>219000</v>
      </c>
    </row>
    <row r="563" spans="1:22" ht="15">
      <c r="A563" s="21" t="s">
        <v>5618</v>
      </c>
      <c r="B563" s="185" t="s">
        <v>5659</v>
      </c>
      <c r="C563" s="192" t="s">
        <v>273</v>
      </c>
      <c r="D563" s="125">
        <f>SUM(D564:D575)</f>
        <v>43000</v>
      </c>
      <c r="E563" s="108"/>
      <c r="F563" s="126"/>
      <c r="G563" s="125">
        <f>SUM(G564:G575)</f>
        <v>36000</v>
      </c>
      <c r="H563" s="108"/>
      <c r="I563" s="126"/>
      <c r="J563" s="125">
        <f>SUM(J564:J575)</f>
        <v>51000</v>
      </c>
      <c r="L563" s="65"/>
      <c r="M563" s="197">
        <f>SUM(M564:M575)</f>
        <v>110000</v>
      </c>
      <c r="P563" s="213">
        <f>SUM(P566:P569)</f>
        <v>73000</v>
      </c>
      <c r="S563" s="213">
        <f>SUM(S566:S569)</f>
        <v>73000</v>
      </c>
      <c r="V563" s="213">
        <f>V566+V567+V568+V569</f>
        <v>75000</v>
      </c>
    </row>
    <row r="564" spans="1:22" customFormat="1" hidden="1">
      <c r="B564" s="43" t="s">
        <v>852</v>
      </c>
      <c r="C564" s="45" t="s">
        <v>275</v>
      </c>
      <c r="D564" s="44">
        <v>0</v>
      </c>
      <c r="E564" s="53"/>
      <c r="F564" s="90"/>
      <c r="G564" s="44">
        <v>0</v>
      </c>
      <c r="H564" s="53"/>
      <c r="I564" s="90"/>
      <c r="J564" s="44">
        <v>0</v>
      </c>
      <c r="K564" s="42"/>
      <c r="L564" s="59"/>
      <c r="M564" s="44">
        <v>0</v>
      </c>
    </row>
    <row r="565" spans="1:22" customFormat="1" hidden="1">
      <c r="B565" s="43" t="s">
        <v>853</v>
      </c>
      <c r="C565" s="45" t="s">
        <v>277</v>
      </c>
      <c r="D565" s="44">
        <v>0</v>
      </c>
      <c r="E565" s="53"/>
      <c r="F565" s="90"/>
      <c r="G565" s="44">
        <v>0</v>
      </c>
      <c r="H565" s="53"/>
      <c r="I565" s="90"/>
      <c r="J565" s="44">
        <v>0</v>
      </c>
      <c r="K565" s="42"/>
      <c r="L565" s="59"/>
      <c r="M565" s="44">
        <v>0</v>
      </c>
    </row>
    <row r="566" spans="1:22" customFormat="1">
      <c r="B566" s="30" t="s">
        <v>6009</v>
      </c>
      <c r="C566" s="45" t="s">
        <v>277</v>
      </c>
      <c r="D566" s="44"/>
      <c r="E566" s="53"/>
      <c r="F566" s="90"/>
      <c r="G566" s="44"/>
      <c r="H566" s="53"/>
      <c r="I566" s="90"/>
      <c r="J566" s="44"/>
      <c r="K566" s="42"/>
      <c r="L566" s="59"/>
      <c r="M566" s="128">
        <v>20000</v>
      </c>
      <c r="O566">
        <v>20000</v>
      </c>
      <c r="P566" s="59">
        <f>M566+N566-O566</f>
        <v>0</v>
      </c>
      <c r="S566" s="59">
        <f>P566+Q566-R566</f>
        <v>0</v>
      </c>
      <c r="V566" s="227">
        <v>10000</v>
      </c>
    </row>
    <row r="567" spans="1:22">
      <c r="A567" s="21" t="s">
        <v>5618</v>
      </c>
      <c r="B567" s="30" t="s">
        <v>5660</v>
      </c>
      <c r="C567" s="36" t="s">
        <v>279</v>
      </c>
      <c r="D567" s="128">
        <v>10000</v>
      </c>
      <c r="E567" s="108">
        <f>IF(D567&lt;G567,G567-D567,0)</f>
        <v>0</v>
      </c>
      <c r="F567" s="108">
        <f>IF(D567&gt;G567,D567-G567,0)</f>
        <v>4000</v>
      </c>
      <c r="G567" s="128">
        <v>6000</v>
      </c>
      <c r="H567" s="108">
        <v>1000</v>
      </c>
      <c r="I567" s="108"/>
      <c r="J567" s="128">
        <f t="shared" ref="J567:J569" si="7">+G567+H567-I567</f>
        <v>7000</v>
      </c>
      <c r="L567" s="65"/>
      <c r="M567" s="128">
        <v>10000</v>
      </c>
      <c r="O567" s="21">
        <v>2000</v>
      </c>
      <c r="P567" s="59">
        <f t="shared" ref="P567:P569" si="8">M567+N567-O567</f>
        <v>8000</v>
      </c>
      <c r="S567" s="59">
        <f t="shared" ref="S567:S569" si="9">P567+Q567-R567</f>
        <v>8000</v>
      </c>
      <c r="T567" s="21">
        <v>5000</v>
      </c>
      <c r="V567" s="227">
        <v>15000</v>
      </c>
    </row>
    <row r="568" spans="1:22">
      <c r="A568" s="21" t="s">
        <v>5618</v>
      </c>
      <c r="B568" s="30" t="s">
        <v>5661</v>
      </c>
      <c r="C568" s="36" t="s">
        <v>281</v>
      </c>
      <c r="D568" s="128">
        <v>15000</v>
      </c>
      <c r="E568" s="108">
        <f>IF(D568&lt;G568,G568-D568,0)</f>
        <v>0</v>
      </c>
      <c r="F568" s="108">
        <f>IF(D568&gt;G568,D568-G568,0)</f>
        <v>3000</v>
      </c>
      <c r="G568" s="128">
        <v>12000</v>
      </c>
      <c r="H568" s="108">
        <v>13000</v>
      </c>
      <c r="I568" s="108"/>
      <c r="J568" s="128">
        <f t="shared" si="7"/>
        <v>25000</v>
      </c>
      <c r="K568" s="61">
        <v>14000</v>
      </c>
      <c r="L568" s="65"/>
      <c r="M568" s="128">
        <v>50000</v>
      </c>
      <c r="O568" s="21">
        <v>10000</v>
      </c>
      <c r="P568" s="59">
        <f t="shared" si="8"/>
        <v>40000</v>
      </c>
      <c r="S568" s="59">
        <f t="shared" si="9"/>
        <v>40000</v>
      </c>
      <c r="T568" s="21">
        <v>5500</v>
      </c>
      <c r="V568" s="227">
        <v>40000</v>
      </c>
    </row>
    <row r="569" spans="1:22">
      <c r="A569" s="21" t="s">
        <v>5618</v>
      </c>
      <c r="B569" s="30" t="s">
        <v>5662</v>
      </c>
      <c r="C569" s="36" t="s">
        <v>283</v>
      </c>
      <c r="D569" s="128">
        <v>18000</v>
      </c>
      <c r="E569" s="108">
        <f>IF(D569&lt;G569,G569-D569,0)</f>
        <v>0</v>
      </c>
      <c r="F569" s="108">
        <f>IF(D569&gt;G569,D569-G569,0)</f>
        <v>0</v>
      </c>
      <c r="G569" s="128">
        <v>18000</v>
      </c>
      <c r="H569" s="108">
        <v>1000</v>
      </c>
      <c r="I569" s="108"/>
      <c r="J569" s="128">
        <f t="shared" si="7"/>
        <v>19000</v>
      </c>
      <c r="K569" s="61">
        <v>2400</v>
      </c>
      <c r="L569" s="65"/>
      <c r="M569" s="128">
        <v>30000</v>
      </c>
      <c r="O569" s="21">
        <v>5000</v>
      </c>
      <c r="P569" s="59">
        <f t="shared" si="8"/>
        <v>25000</v>
      </c>
      <c r="S569" s="59">
        <f t="shared" si="9"/>
        <v>25000</v>
      </c>
      <c r="U569" s="21">
        <v>5000</v>
      </c>
      <c r="V569" s="227">
        <v>10000</v>
      </c>
    </row>
    <row r="570" spans="1:22" customFormat="1" hidden="1">
      <c r="B570" s="43" t="s">
        <v>854</v>
      </c>
      <c r="C570" s="45" t="s">
        <v>285</v>
      </c>
      <c r="D570" s="44">
        <v>0</v>
      </c>
      <c r="E570" s="53"/>
      <c r="F570" s="90"/>
      <c r="G570" s="44">
        <v>0</v>
      </c>
      <c r="H570" s="53"/>
      <c r="I570" s="90"/>
      <c r="J570" s="44">
        <v>0</v>
      </c>
      <c r="K570" s="42"/>
      <c r="L570" s="59"/>
      <c r="M570" s="44">
        <v>0</v>
      </c>
    </row>
    <row r="571" spans="1:22" customFormat="1" hidden="1">
      <c r="B571" s="43" t="s">
        <v>855</v>
      </c>
      <c r="C571" s="45" t="s">
        <v>287</v>
      </c>
      <c r="D571" s="44">
        <v>0</v>
      </c>
      <c r="E571" s="53"/>
      <c r="F571" s="90"/>
      <c r="G571" s="44">
        <v>0</v>
      </c>
      <c r="H571" s="53"/>
      <c r="I571" s="90"/>
      <c r="J571" s="44">
        <v>0</v>
      </c>
      <c r="K571" s="42"/>
      <c r="L571" s="59"/>
      <c r="M571" s="44">
        <v>0</v>
      </c>
    </row>
    <row r="572" spans="1:22" customFormat="1" hidden="1">
      <c r="B572" s="43" t="s">
        <v>856</v>
      </c>
      <c r="C572" s="45" t="s">
        <v>289</v>
      </c>
      <c r="D572" s="44">
        <v>0</v>
      </c>
      <c r="E572" s="53"/>
      <c r="F572" s="90"/>
      <c r="G572" s="44">
        <v>0</v>
      </c>
      <c r="H572" s="53"/>
      <c r="I572" s="90"/>
      <c r="J572" s="44">
        <v>0</v>
      </c>
      <c r="K572" s="42"/>
      <c r="L572" s="59"/>
      <c r="M572" s="44">
        <v>0</v>
      </c>
    </row>
    <row r="573" spans="1:22" customFormat="1" hidden="1">
      <c r="B573" s="43" t="s">
        <v>857</v>
      </c>
      <c r="C573" s="45" t="s">
        <v>291</v>
      </c>
      <c r="D573" s="44">
        <v>0</v>
      </c>
      <c r="E573" s="53"/>
      <c r="F573" s="90"/>
      <c r="G573" s="44">
        <v>0</v>
      </c>
      <c r="H573" s="53"/>
      <c r="I573" s="90"/>
      <c r="J573" s="44">
        <v>0</v>
      </c>
      <c r="K573" s="42"/>
      <c r="L573" s="59"/>
      <c r="M573" s="44">
        <v>0</v>
      </c>
    </row>
    <row r="574" spans="1:22" customFormat="1" hidden="1">
      <c r="B574" s="43" t="s">
        <v>858</v>
      </c>
      <c r="C574" s="45" t="s">
        <v>293</v>
      </c>
      <c r="D574" s="44">
        <v>0</v>
      </c>
      <c r="E574" s="53"/>
      <c r="F574" s="90"/>
      <c r="G574" s="44">
        <v>0</v>
      </c>
      <c r="H574" s="53"/>
      <c r="I574" s="90"/>
      <c r="J574" s="44">
        <v>0</v>
      </c>
      <c r="K574" s="42"/>
      <c r="L574" s="59"/>
      <c r="M574" s="44">
        <v>0</v>
      </c>
    </row>
    <row r="575" spans="1:22" customFormat="1" hidden="1">
      <c r="B575" s="43" t="s">
        <v>859</v>
      </c>
      <c r="C575" s="45" t="s">
        <v>295</v>
      </c>
      <c r="D575" s="44">
        <v>0</v>
      </c>
      <c r="E575" s="53"/>
      <c r="F575" s="90"/>
      <c r="G575" s="44">
        <v>0</v>
      </c>
      <c r="H575" s="53"/>
      <c r="I575" s="90"/>
      <c r="J575" s="44">
        <v>0</v>
      </c>
      <c r="K575" s="42"/>
      <c r="L575" s="59"/>
      <c r="M575" s="44">
        <v>0</v>
      </c>
    </row>
    <row r="576" spans="1:22" ht="15">
      <c r="A576" s="21" t="s">
        <v>5618</v>
      </c>
      <c r="B576" s="185" t="s">
        <v>5663</v>
      </c>
      <c r="C576" s="192" t="s">
        <v>297</v>
      </c>
      <c r="D576" s="125">
        <f>SUM(D577:D586)</f>
        <v>10000</v>
      </c>
      <c r="E576" s="108"/>
      <c r="F576" s="126"/>
      <c r="G576" s="125">
        <f>SUM(G577:G586)</f>
        <v>5000</v>
      </c>
      <c r="H576" s="108"/>
      <c r="I576" s="126"/>
      <c r="J576" s="125">
        <f>SUM(J577:J586)</f>
        <v>20000</v>
      </c>
      <c r="L576" s="65"/>
      <c r="M576" s="197">
        <f>SUM(M577:M586)</f>
        <v>73501</v>
      </c>
      <c r="P576" s="213">
        <f>SUM(P586)</f>
        <v>35000</v>
      </c>
      <c r="S576" s="213">
        <f>SUM(S586+S598)</f>
        <v>40000</v>
      </c>
      <c r="V576" s="213">
        <f>V586+V598</f>
        <v>30000</v>
      </c>
    </row>
    <row r="577" spans="1:22" customFormat="1" hidden="1">
      <c r="B577" s="43" t="s">
        <v>860</v>
      </c>
      <c r="C577" s="45" t="s">
        <v>299</v>
      </c>
      <c r="D577" s="44">
        <v>0</v>
      </c>
      <c r="E577" s="53"/>
      <c r="F577" s="90"/>
      <c r="G577" s="44">
        <v>0</v>
      </c>
      <c r="H577" s="53"/>
      <c r="I577" s="90"/>
      <c r="J577" s="44">
        <v>0</v>
      </c>
      <c r="K577" s="42"/>
      <c r="L577" s="59"/>
      <c r="M577" s="44">
        <v>0</v>
      </c>
    </row>
    <row r="578" spans="1:22" customFormat="1" hidden="1">
      <c r="B578" s="43" t="s">
        <v>861</v>
      </c>
      <c r="C578" s="45" t="s">
        <v>301</v>
      </c>
      <c r="D578" s="44">
        <v>0</v>
      </c>
      <c r="E578" s="53"/>
      <c r="F578" s="90"/>
      <c r="G578" s="44">
        <v>0</v>
      </c>
      <c r="H578" s="53"/>
      <c r="I578" s="90"/>
      <c r="J578" s="44">
        <v>0</v>
      </c>
      <c r="K578" s="42"/>
      <c r="L578" s="59"/>
      <c r="M578" s="44">
        <v>0</v>
      </c>
    </row>
    <row r="579" spans="1:22" customFormat="1" hidden="1">
      <c r="B579" s="43" t="s">
        <v>862</v>
      </c>
      <c r="C579" s="45" t="s">
        <v>303</v>
      </c>
      <c r="D579" s="44">
        <v>0</v>
      </c>
      <c r="E579" s="53"/>
      <c r="F579" s="90"/>
      <c r="G579" s="44">
        <v>0</v>
      </c>
      <c r="H579" s="53"/>
      <c r="I579" s="90"/>
      <c r="J579" s="44">
        <v>0</v>
      </c>
      <c r="K579" s="42"/>
      <c r="L579" s="59"/>
      <c r="M579" s="44">
        <v>0</v>
      </c>
    </row>
    <row r="580" spans="1:22" customFormat="1" hidden="1">
      <c r="B580" s="43" t="s">
        <v>863</v>
      </c>
      <c r="C580" s="45" t="s">
        <v>305</v>
      </c>
      <c r="D580" s="44">
        <v>0</v>
      </c>
      <c r="E580" s="53"/>
      <c r="F580" s="90"/>
      <c r="G580" s="44">
        <v>0</v>
      </c>
      <c r="H580" s="53"/>
      <c r="I580" s="90"/>
      <c r="J580" s="44">
        <v>0</v>
      </c>
      <c r="K580" s="42"/>
      <c r="L580" s="59"/>
      <c r="M580" s="44">
        <v>0</v>
      </c>
    </row>
    <row r="581" spans="1:22" customFormat="1" hidden="1">
      <c r="B581" s="43" t="s">
        <v>864</v>
      </c>
      <c r="C581" s="45" t="s">
        <v>307</v>
      </c>
      <c r="D581" s="44">
        <v>0</v>
      </c>
      <c r="E581" s="53"/>
      <c r="F581" s="90"/>
      <c r="G581" s="44">
        <v>0</v>
      </c>
      <c r="H581" s="53"/>
      <c r="I581" s="90"/>
      <c r="J581" s="44">
        <v>0</v>
      </c>
      <c r="K581" s="42"/>
      <c r="L581" s="59"/>
      <c r="M581" s="44">
        <v>0</v>
      </c>
    </row>
    <row r="582" spans="1:22" customFormat="1" hidden="1">
      <c r="B582" s="43" t="s">
        <v>865</v>
      </c>
      <c r="C582" s="45" t="s">
        <v>309</v>
      </c>
      <c r="D582" s="44">
        <v>0</v>
      </c>
      <c r="E582" s="53"/>
      <c r="F582" s="90"/>
      <c r="G582" s="44">
        <v>0</v>
      </c>
      <c r="H582" s="53"/>
      <c r="I582" s="90"/>
      <c r="J582" s="44">
        <v>0</v>
      </c>
      <c r="K582" s="42"/>
      <c r="L582" s="59"/>
      <c r="M582" s="44">
        <v>0</v>
      </c>
    </row>
    <row r="583" spans="1:22" customFormat="1" hidden="1">
      <c r="B583" s="43" t="s">
        <v>866</v>
      </c>
      <c r="C583" s="45" t="s">
        <v>311</v>
      </c>
      <c r="D583" s="44">
        <v>0</v>
      </c>
      <c r="E583" s="53"/>
      <c r="F583" s="90"/>
      <c r="G583" s="44">
        <v>0</v>
      </c>
      <c r="H583" s="53"/>
      <c r="I583" s="90"/>
      <c r="J583" s="44">
        <v>0</v>
      </c>
      <c r="K583" s="42"/>
      <c r="L583" s="59"/>
      <c r="M583" s="44">
        <v>0</v>
      </c>
    </row>
    <row r="584" spans="1:22" customFormat="1" hidden="1">
      <c r="B584" s="43" t="s">
        <v>867</v>
      </c>
      <c r="C584" s="45" t="s">
        <v>313</v>
      </c>
      <c r="D584" s="44">
        <v>0</v>
      </c>
      <c r="E584" s="53"/>
      <c r="F584" s="90"/>
      <c r="G584" s="44">
        <v>0</v>
      </c>
      <c r="H584" s="53"/>
      <c r="I584" s="90"/>
      <c r="J584" s="44">
        <v>0</v>
      </c>
      <c r="K584" s="42"/>
      <c r="L584" s="59"/>
      <c r="M584" s="44">
        <v>0</v>
      </c>
    </row>
    <row r="585" spans="1:22" customFormat="1" hidden="1">
      <c r="B585" s="43" t="s">
        <v>868</v>
      </c>
      <c r="C585" s="45" t="s">
        <v>315</v>
      </c>
      <c r="D585" s="44">
        <v>0</v>
      </c>
      <c r="E585" s="53"/>
      <c r="F585" s="90"/>
      <c r="G585" s="44">
        <v>0</v>
      </c>
      <c r="H585" s="53"/>
      <c r="I585" s="90"/>
      <c r="J585" s="44">
        <v>0</v>
      </c>
      <c r="K585" s="42"/>
      <c r="L585" s="59"/>
      <c r="M585" s="44">
        <v>0</v>
      </c>
    </row>
    <row r="586" spans="1:22">
      <c r="A586" s="21" t="s">
        <v>5618</v>
      </c>
      <c r="B586" s="30" t="s">
        <v>5664</v>
      </c>
      <c r="C586" s="36" t="s">
        <v>317</v>
      </c>
      <c r="D586" s="128">
        <v>10000</v>
      </c>
      <c r="E586" s="108">
        <f>IF(D586&lt;G586,G586-D586,0)</f>
        <v>0</v>
      </c>
      <c r="F586" s="108">
        <f>IF(D586&gt;G586,D586-G586,0)</f>
        <v>5000</v>
      </c>
      <c r="G586" s="128">
        <v>5000</v>
      </c>
      <c r="H586" s="108">
        <v>15000</v>
      </c>
      <c r="I586" s="108"/>
      <c r="J586" s="128">
        <f>+G586+H586-I586</f>
        <v>20000</v>
      </c>
      <c r="L586" s="65">
        <v>4000</v>
      </c>
      <c r="M586" s="128">
        <v>73501</v>
      </c>
      <c r="O586" s="21">
        <v>38501</v>
      </c>
      <c r="P586" s="59">
        <f>M586+N586-O586</f>
        <v>35000</v>
      </c>
      <c r="R586" s="21">
        <v>15000</v>
      </c>
      <c r="S586" s="59">
        <f>P586+Q586-R586</f>
        <v>20000</v>
      </c>
      <c r="T586" s="21">
        <v>20000</v>
      </c>
      <c r="V586" s="59">
        <v>20000</v>
      </c>
    </row>
    <row r="587" spans="1:22" customFormat="1" hidden="1">
      <c r="B587" s="39" t="s">
        <v>869</v>
      </c>
      <c r="C587" s="40" t="s">
        <v>5452</v>
      </c>
      <c r="D587" s="46">
        <f>SUM(D588:D597)</f>
        <v>0</v>
      </c>
      <c r="E587" s="53"/>
      <c r="F587" s="91"/>
      <c r="G587" s="46">
        <f>SUM(G588:G597)</f>
        <v>0</v>
      </c>
      <c r="H587" s="53"/>
      <c r="I587" s="91"/>
      <c r="J587" s="46">
        <f>SUM(J588:J597)</f>
        <v>0</v>
      </c>
      <c r="K587" s="42"/>
      <c r="L587" s="59"/>
      <c r="M587" s="46">
        <f>SUM(M588:M597)</f>
        <v>0</v>
      </c>
    </row>
    <row r="588" spans="1:22" customFormat="1" hidden="1">
      <c r="B588" s="43" t="s">
        <v>870</v>
      </c>
      <c r="C588" s="45" t="s">
        <v>320</v>
      </c>
      <c r="D588" s="44">
        <v>0</v>
      </c>
      <c r="E588" s="53"/>
      <c r="F588" s="90"/>
      <c r="G588" s="44">
        <v>0</v>
      </c>
      <c r="H588" s="53"/>
      <c r="I588" s="90"/>
      <c r="J588" s="44">
        <v>0</v>
      </c>
      <c r="K588" s="42"/>
      <c r="L588" s="59"/>
      <c r="M588" s="44">
        <v>0</v>
      </c>
    </row>
    <row r="589" spans="1:22" customFormat="1" hidden="1">
      <c r="B589" s="43" t="s">
        <v>871</v>
      </c>
      <c r="C589" s="45" t="s">
        <v>322</v>
      </c>
      <c r="D589" s="44">
        <v>0</v>
      </c>
      <c r="E589" s="53"/>
      <c r="F589" s="90"/>
      <c r="G589" s="44">
        <v>0</v>
      </c>
      <c r="H589" s="53"/>
      <c r="I589" s="90"/>
      <c r="J589" s="44">
        <v>0</v>
      </c>
      <c r="K589" s="42"/>
      <c r="L589" s="59"/>
      <c r="M589" s="44">
        <v>0</v>
      </c>
    </row>
    <row r="590" spans="1:22" customFormat="1" hidden="1">
      <c r="B590" s="43" t="s">
        <v>872</v>
      </c>
      <c r="C590" s="45" t="s">
        <v>324</v>
      </c>
      <c r="D590" s="44">
        <v>0</v>
      </c>
      <c r="E590" s="53"/>
      <c r="F590" s="90"/>
      <c r="G590" s="44">
        <v>0</v>
      </c>
      <c r="H590" s="53"/>
      <c r="I590" s="90"/>
      <c r="J590" s="44">
        <v>0</v>
      </c>
      <c r="K590" s="42"/>
      <c r="L590" s="59"/>
      <c r="M590" s="44">
        <v>0</v>
      </c>
    </row>
    <row r="591" spans="1:22" customFormat="1" hidden="1">
      <c r="B591" s="43" t="s">
        <v>873</v>
      </c>
      <c r="C591" s="45" t="s">
        <v>326</v>
      </c>
      <c r="D591" s="44">
        <v>0</v>
      </c>
      <c r="E591" s="53"/>
      <c r="F591" s="90"/>
      <c r="G591" s="44">
        <v>0</v>
      </c>
      <c r="H591" s="53"/>
      <c r="I591" s="90"/>
      <c r="J591" s="44">
        <v>0</v>
      </c>
      <c r="K591" s="42"/>
      <c r="L591" s="59"/>
      <c r="M591" s="44">
        <v>0</v>
      </c>
    </row>
    <row r="592" spans="1:22" customFormat="1" hidden="1">
      <c r="B592" s="43" t="s">
        <v>874</v>
      </c>
      <c r="C592" s="45" t="s">
        <v>328</v>
      </c>
      <c r="D592" s="44">
        <v>0</v>
      </c>
      <c r="E592" s="53"/>
      <c r="F592" s="90"/>
      <c r="G592" s="44">
        <v>0</v>
      </c>
      <c r="H592" s="53"/>
      <c r="I592" s="90"/>
      <c r="J592" s="44">
        <v>0</v>
      </c>
      <c r="K592" s="42"/>
      <c r="L592" s="59"/>
      <c r="M592" s="44">
        <v>0</v>
      </c>
    </row>
    <row r="593" spans="1:22" customFormat="1" hidden="1">
      <c r="B593" s="43" t="s">
        <v>875</v>
      </c>
      <c r="C593" s="45" t="s">
        <v>330</v>
      </c>
      <c r="D593" s="44">
        <v>0</v>
      </c>
      <c r="E593" s="53"/>
      <c r="F593" s="90"/>
      <c r="G593" s="44">
        <v>0</v>
      </c>
      <c r="H593" s="53"/>
      <c r="I593" s="90"/>
      <c r="J593" s="44">
        <v>0</v>
      </c>
      <c r="K593" s="42"/>
      <c r="L593" s="59"/>
      <c r="M593" s="44">
        <v>0</v>
      </c>
    </row>
    <row r="594" spans="1:22" customFormat="1" hidden="1">
      <c r="B594" s="43" t="s">
        <v>876</v>
      </c>
      <c r="C594" s="45" t="s">
        <v>332</v>
      </c>
      <c r="D594" s="44">
        <v>0</v>
      </c>
      <c r="E594" s="53"/>
      <c r="F594" s="90"/>
      <c r="G594" s="44">
        <v>0</v>
      </c>
      <c r="H594" s="53"/>
      <c r="I594" s="90"/>
      <c r="J594" s="44">
        <v>0</v>
      </c>
      <c r="K594" s="42"/>
      <c r="L594" s="59"/>
      <c r="M594" s="44">
        <v>0</v>
      </c>
    </row>
    <row r="595" spans="1:22" customFormat="1" hidden="1">
      <c r="B595" s="43" t="s">
        <v>877</v>
      </c>
      <c r="C595" s="45" t="s">
        <v>334</v>
      </c>
      <c r="D595" s="44">
        <v>0</v>
      </c>
      <c r="E595" s="53"/>
      <c r="F595" s="90"/>
      <c r="G595" s="44">
        <v>0</v>
      </c>
      <c r="H595" s="53"/>
      <c r="I595" s="90"/>
      <c r="J595" s="44">
        <v>0</v>
      </c>
      <c r="K595" s="42"/>
      <c r="L595" s="59"/>
      <c r="M595" s="44">
        <v>0</v>
      </c>
    </row>
    <row r="596" spans="1:22" customFormat="1" hidden="1">
      <c r="B596" s="43" t="s">
        <v>878</v>
      </c>
      <c r="C596" s="45" t="s">
        <v>336</v>
      </c>
      <c r="D596" s="44">
        <v>0</v>
      </c>
      <c r="E596" s="53"/>
      <c r="F596" s="90"/>
      <c r="G596" s="44">
        <v>0</v>
      </c>
      <c r="H596" s="53"/>
      <c r="I596" s="90"/>
      <c r="J596" s="44">
        <v>0</v>
      </c>
      <c r="K596" s="42"/>
      <c r="L596" s="59"/>
      <c r="M596" s="44">
        <v>0</v>
      </c>
    </row>
    <row r="597" spans="1:22" customFormat="1" hidden="1">
      <c r="B597" s="43" t="s">
        <v>879</v>
      </c>
      <c r="C597" s="45" t="s">
        <v>338</v>
      </c>
      <c r="D597" s="44">
        <v>0</v>
      </c>
      <c r="E597" s="53"/>
      <c r="F597" s="90"/>
      <c r="G597" s="44">
        <v>0</v>
      </c>
      <c r="H597" s="53"/>
      <c r="I597" s="90"/>
      <c r="J597" s="44">
        <v>0</v>
      </c>
      <c r="K597" s="42"/>
      <c r="L597" s="59"/>
      <c r="M597" s="44">
        <v>0</v>
      </c>
    </row>
    <row r="598" spans="1:22" customFormat="1">
      <c r="B598" s="30" t="s">
        <v>6052</v>
      </c>
      <c r="C598" s="45" t="s">
        <v>309</v>
      </c>
      <c r="D598" s="44"/>
      <c r="E598" s="53"/>
      <c r="F598" s="90"/>
      <c r="G598" s="44"/>
      <c r="H598" s="53"/>
      <c r="I598" s="90"/>
      <c r="J598" s="44"/>
      <c r="K598" s="42"/>
      <c r="L598" s="59"/>
      <c r="M598" s="44"/>
      <c r="Q598">
        <v>20000</v>
      </c>
      <c r="S598" s="59">
        <f>Q598</f>
        <v>20000</v>
      </c>
      <c r="V598" s="59">
        <v>10000</v>
      </c>
    </row>
    <row r="599" spans="1:22" customFormat="1" ht="15">
      <c r="B599" s="185" t="s">
        <v>6049</v>
      </c>
      <c r="C599" s="192" t="s">
        <v>6050</v>
      </c>
      <c r="D599" s="44"/>
      <c r="E599" s="53"/>
      <c r="F599" s="90"/>
      <c r="G599" s="44"/>
      <c r="H599" s="53"/>
      <c r="I599" s="90"/>
      <c r="J599" s="44"/>
      <c r="K599" s="42"/>
      <c r="L599" s="59"/>
      <c r="M599" s="44"/>
      <c r="P599" s="223"/>
      <c r="S599" s="224">
        <f>S600</f>
        <v>3000</v>
      </c>
      <c r="V599" s="232">
        <f>V600+V601</f>
        <v>13000</v>
      </c>
    </row>
    <row r="600" spans="1:22" customFormat="1">
      <c r="B600" s="30" t="s">
        <v>6051</v>
      </c>
      <c r="C600" s="45" t="s">
        <v>320</v>
      </c>
      <c r="D600" s="44"/>
      <c r="E600" s="53"/>
      <c r="F600" s="90"/>
      <c r="G600" s="44"/>
      <c r="H600" s="53"/>
      <c r="I600" s="90"/>
      <c r="J600" s="44"/>
      <c r="K600" s="42"/>
      <c r="L600" s="59"/>
      <c r="M600" s="44"/>
      <c r="Q600">
        <v>3000</v>
      </c>
      <c r="S600" s="225">
        <v>3000</v>
      </c>
      <c r="V600" s="231">
        <v>3000</v>
      </c>
    </row>
    <row r="601" spans="1:22" customFormat="1">
      <c r="B601" s="30" t="s">
        <v>6071</v>
      </c>
      <c r="C601" s="45" t="s">
        <v>332</v>
      </c>
      <c r="D601" s="44"/>
      <c r="E601" s="53"/>
      <c r="F601" s="90"/>
      <c r="G601" s="44"/>
      <c r="H601" s="53"/>
      <c r="I601" s="90"/>
      <c r="J601" s="44"/>
      <c r="K601" s="42"/>
      <c r="L601" s="59"/>
      <c r="M601" s="44"/>
      <c r="S601" s="225"/>
      <c r="T601" s="231">
        <v>8000</v>
      </c>
      <c r="V601" s="231">
        <v>10000</v>
      </c>
    </row>
    <row r="602" spans="1:22" ht="15">
      <c r="A602" s="21" t="s">
        <v>5618</v>
      </c>
      <c r="B602" s="185" t="s">
        <v>5665</v>
      </c>
      <c r="C602" s="192" t="s">
        <v>340</v>
      </c>
      <c r="D602" s="125">
        <f>SUM(D603:D615)</f>
        <v>1000</v>
      </c>
      <c r="E602" s="108"/>
      <c r="F602" s="126"/>
      <c r="G602" s="125">
        <f>SUM(G603:G615)</f>
        <v>500</v>
      </c>
      <c r="H602" s="108"/>
      <c r="I602" s="126"/>
      <c r="J602" s="125">
        <f>SUM(J603:J615)</f>
        <v>40500</v>
      </c>
      <c r="L602" s="65"/>
      <c r="M602" s="197">
        <f>SUM(M603:M615)</f>
        <v>26000</v>
      </c>
      <c r="P602" s="213">
        <f>SUM(P613:P614)</f>
        <v>26000</v>
      </c>
      <c r="S602" s="213">
        <f>SUM(S613:S614)</f>
        <v>41000</v>
      </c>
      <c r="V602" s="213">
        <f>V613+V614</f>
        <v>38000</v>
      </c>
    </row>
    <row r="603" spans="1:22" customFormat="1" hidden="1">
      <c r="B603" s="43" t="s">
        <v>5284</v>
      </c>
      <c r="C603" s="45" t="s">
        <v>341</v>
      </c>
      <c r="D603" s="44">
        <v>0</v>
      </c>
      <c r="E603" s="53"/>
      <c r="F603" s="90"/>
      <c r="G603" s="44">
        <v>0</v>
      </c>
      <c r="H603" s="53"/>
      <c r="I603" s="90"/>
      <c r="J603" s="44">
        <v>0</v>
      </c>
      <c r="K603" s="42"/>
      <c r="L603" s="59"/>
      <c r="M603" s="44">
        <v>0</v>
      </c>
    </row>
    <row r="604" spans="1:22" customFormat="1" hidden="1">
      <c r="B604" s="43" t="s">
        <v>5285</v>
      </c>
      <c r="C604" s="45" t="s">
        <v>342</v>
      </c>
      <c r="D604" s="44">
        <v>0</v>
      </c>
      <c r="E604" s="53"/>
      <c r="F604" s="90"/>
      <c r="G604" s="44">
        <v>0</v>
      </c>
      <c r="H604" s="53"/>
      <c r="I604" s="90"/>
      <c r="J604" s="44">
        <v>0</v>
      </c>
      <c r="K604" s="42"/>
      <c r="L604" s="59"/>
      <c r="M604" s="44">
        <v>0</v>
      </c>
    </row>
    <row r="605" spans="1:22" customFormat="1" hidden="1">
      <c r="B605" s="43" t="s">
        <v>5286</v>
      </c>
      <c r="C605" s="45" t="s">
        <v>343</v>
      </c>
      <c r="D605" s="44">
        <v>0</v>
      </c>
      <c r="E605" s="53"/>
      <c r="F605" s="90"/>
      <c r="G605" s="44">
        <v>0</v>
      </c>
      <c r="H605" s="53"/>
      <c r="I605" s="90"/>
      <c r="J605" s="44">
        <v>0</v>
      </c>
      <c r="K605" s="42"/>
      <c r="L605" s="59"/>
      <c r="M605" s="44">
        <v>0</v>
      </c>
    </row>
    <row r="606" spans="1:22" customFormat="1" hidden="1">
      <c r="B606" s="43" t="s">
        <v>5287</v>
      </c>
      <c r="C606" s="45" t="s">
        <v>344</v>
      </c>
      <c r="D606" s="44">
        <v>0</v>
      </c>
      <c r="E606" s="53"/>
      <c r="F606" s="90"/>
      <c r="G606" s="44">
        <v>0</v>
      </c>
      <c r="H606" s="53"/>
      <c r="I606" s="90"/>
      <c r="J606" s="44">
        <v>0</v>
      </c>
      <c r="K606" s="42"/>
      <c r="L606" s="59"/>
      <c r="M606" s="44">
        <v>0</v>
      </c>
    </row>
    <row r="607" spans="1:22" customFormat="1" hidden="1">
      <c r="B607" s="43" t="s">
        <v>5288</v>
      </c>
      <c r="C607" s="45" t="s">
        <v>345</v>
      </c>
      <c r="D607" s="44">
        <v>0</v>
      </c>
      <c r="E607" s="53"/>
      <c r="F607" s="90"/>
      <c r="G607" s="44">
        <v>0</v>
      </c>
      <c r="H607" s="53"/>
      <c r="I607" s="90"/>
      <c r="J607" s="44">
        <v>0</v>
      </c>
      <c r="K607" s="42"/>
      <c r="L607" s="59"/>
      <c r="M607" s="44">
        <v>0</v>
      </c>
    </row>
    <row r="608" spans="1:22" customFormat="1" hidden="1">
      <c r="B608" s="43" t="s">
        <v>5289</v>
      </c>
      <c r="C608" s="45" t="s">
        <v>346</v>
      </c>
      <c r="D608" s="44">
        <v>0</v>
      </c>
      <c r="E608" s="53"/>
      <c r="F608" s="90"/>
      <c r="G608" s="44">
        <v>0</v>
      </c>
      <c r="H608" s="53"/>
      <c r="I608" s="90"/>
      <c r="J608" s="44">
        <v>0</v>
      </c>
      <c r="K608" s="42"/>
      <c r="L608" s="59"/>
      <c r="M608" s="44">
        <v>0</v>
      </c>
    </row>
    <row r="609" spans="1:22" customFormat="1" hidden="1">
      <c r="B609" s="43" t="s">
        <v>5290</v>
      </c>
      <c r="C609" s="45" t="s">
        <v>347</v>
      </c>
      <c r="D609" s="44">
        <v>0</v>
      </c>
      <c r="E609" s="53"/>
      <c r="F609" s="90"/>
      <c r="G609" s="44">
        <v>0</v>
      </c>
      <c r="H609" s="53"/>
      <c r="I609" s="90"/>
      <c r="J609" s="44">
        <v>0</v>
      </c>
      <c r="K609" s="42"/>
      <c r="L609" s="59"/>
      <c r="M609" s="44">
        <v>0</v>
      </c>
    </row>
    <row r="610" spans="1:22" customFormat="1" hidden="1">
      <c r="B610" s="43" t="s">
        <v>5291</v>
      </c>
      <c r="C610" s="45" t="s">
        <v>348</v>
      </c>
      <c r="D610" s="44">
        <v>0</v>
      </c>
      <c r="E610" s="53"/>
      <c r="F610" s="90"/>
      <c r="G610" s="44">
        <v>0</v>
      </c>
      <c r="H610" s="53"/>
      <c r="I610" s="90"/>
      <c r="J610" s="44">
        <v>0</v>
      </c>
      <c r="K610" s="42"/>
      <c r="L610" s="59"/>
      <c r="M610" s="44">
        <v>0</v>
      </c>
    </row>
    <row r="611" spans="1:22" customFormat="1" hidden="1">
      <c r="B611" s="43" t="s">
        <v>5292</v>
      </c>
      <c r="C611" s="45" t="s">
        <v>349</v>
      </c>
      <c r="D611" s="44">
        <v>0</v>
      </c>
      <c r="E611" s="53"/>
      <c r="F611" s="90"/>
      <c r="G611" s="44">
        <v>0</v>
      </c>
      <c r="H611" s="53"/>
      <c r="I611" s="90"/>
      <c r="J611" s="44">
        <v>0</v>
      </c>
      <c r="K611" s="42"/>
      <c r="L611" s="59"/>
      <c r="M611" s="44">
        <v>0</v>
      </c>
    </row>
    <row r="612" spans="1:22" customFormat="1" hidden="1">
      <c r="B612" s="43" t="s">
        <v>5293</v>
      </c>
      <c r="C612" s="45" t="s">
        <v>350</v>
      </c>
      <c r="D612" s="44">
        <v>0</v>
      </c>
      <c r="E612" s="53"/>
      <c r="F612" s="90"/>
      <c r="G612" s="44">
        <v>0</v>
      </c>
      <c r="H612" s="53"/>
      <c r="I612" s="90"/>
      <c r="J612" s="44">
        <v>0</v>
      </c>
      <c r="K612" s="42"/>
      <c r="L612" s="59"/>
      <c r="M612" s="44">
        <v>0</v>
      </c>
    </row>
    <row r="613" spans="1:22">
      <c r="A613" s="21" t="s">
        <v>5618</v>
      </c>
      <c r="B613" s="30" t="s">
        <v>5666</v>
      </c>
      <c r="C613" s="36" t="s">
        <v>353</v>
      </c>
      <c r="D613" s="128">
        <v>1000</v>
      </c>
      <c r="E613" s="108">
        <f>IF(D613&lt;G613,G613-D613,0)</f>
        <v>0</v>
      </c>
      <c r="F613" s="108">
        <f>IF(D613&gt;G613,D613-G613,0)</f>
        <v>500</v>
      </c>
      <c r="G613" s="128">
        <v>500</v>
      </c>
      <c r="H613" s="108"/>
      <c r="I613" s="108"/>
      <c r="J613" s="128">
        <f>+G613+H613-I613</f>
        <v>500</v>
      </c>
      <c r="L613" s="65"/>
      <c r="M613" s="128">
        <v>1000</v>
      </c>
      <c r="P613" s="59">
        <f>M613+N613-O613</f>
        <v>1000</v>
      </c>
      <c r="S613" s="59">
        <f>P613+Q613-R613</f>
        <v>1000</v>
      </c>
      <c r="V613" s="59">
        <v>8000</v>
      </c>
    </row>
    <row r="614" spans="1:22" customFormat="1">
      <c r="A614" t="s">
        <v>5618</v>
      </c>
      <c r="B614" s="30" t="s">
        <v>5994</v>
      </c>
      <c r="C614" s="45" t="s">
        <v>345</v>
      </c>
      <c r="D614" s="44">
        <v>0</v>
      </c>
      <c r="E614" s="53"/>
      <c r="F614" s="90"/>
      <c r="G614" s="44">
        <v>0</v>
      </c>
      <c r="H614" s="53">
        <v>40000</v>
      </c>
      <c r="I614" s="90"/>
      <c r="J614" s="128">
        <f>+G614+H614-I614</f>
        <v>40000</v>
      </c>
      <c r="K614" s="42"/>
      <c r="L614" s="59">
        <v>23972.799999999999</v>
      </c>
      <c r="M614" s="128">
        <v>25000</v>
      </c>
      <c r="P614" s="59">
        <f>M614+N614-O614</f>
        <v>25000</v>
      </c>
      <c r="Q614">
        <v>15000</v>
      </c>
      <c r="S614" s="59">
        <f>P614+Q614-R614</f>
        <v>40000</v>
      </c>
      <c r="U614">
        <v>2500</v>
      </c>
      <c r="V614" s="59">
        <v>30000</v>
      </c>
    </row>
    <row r="615" spans="1:22" hidden="1">
      <c r="B615" s="28" t="s">
        <v>5294</v>
      </c>
      <c r="C615" s="36" t="s">
        <v>353</v>
      </c>
      <c r="D615" s="50">
        <v>0</v>
      </c>
      <c r="E615" s="53"/>
      <c r="F615" s="90"/>
      <c r="G615" s="50">
        <v>0</v>
      </c>
      <c r="H615" s="53"/>
      <c r="I615" s="90"/>
      <c r="J615" s="50">
        <v>0</v>
      </c>
      <c r="L615" s="65"/>
      <c r="M615" s="50">
        <v>0</v>
      </c>
    </row>
    <row r="616" spans="1:22" ht="15">
      <c r="A616" s="21" t="s">
        <v>5618</v>
      </c>
      <c r="B616" s="185" t="s">
        <v>5668</v>
      </c>
      <c r="C616" s="192" t="s">
        <v>355</v>
      </c>
      <c r="D616" s="125">
        <f>SUM(D617:D627)</f>
        <v>47000</v>
      </c>
      <c r="E616" s="108"/>
      <c r="F616" s="126"/>
      <c r="G616" s="125">
        <f>SUM(G617:G627)</f>
        <v>21000</v>
      </c>
      <c r="H616" s="108"/>
      <c r="I616" s="126"/>
      <c r="J616" s="125">
        <f>SUM(J617:J627)</f>
        <v>38000</v>
      </c>
      <c r="L616" s="65"/>
      <c r="M616" s="197">
        <f>SUM(M617:M627)</f>
        <v>110000</v>
      </c>
      <c r="P616" s="213">
        <f>SUM(P617:P622)</f>
        <v>75000</v>
      </c>
      <c r="S616" s="213">
        <f>SUM(S617:S622)</f>
        <v>60000</v>
      </c>
      <c r="V616" s="213">
        <f>V617+V619+V621+V622+V649</f>
        <v>45000</v>
      </c>
    </row>
    <row r="617" spans="1:22">
      <c r="A617" s="21" t="s">
        <v>5618</v>
      </c>
      <c r="B617" s="30" t="s">
        <v>5669</v>
      </c>
      <c r="C617" s="36" t="s">
        <v>357</v>
      </c>
      <c r="D617" s="128">
        <v>15000</v>
      </c>
      <c r="E617" s="108">
        <f>IF(D617&lt;G617,G617-D617,0)</f>
        <v>0</v>
      </c>
      <c r="F617" s="108">
        <f>IF(D617&gt;G617,D617-G617,0)</f>
        <v>12000</v>
      </c>
      <c r="G617" s="128">
        <v>3000</v>
      </c>
      <c r="H617" s="108">
        <v>7000</v>
      </c>
      <c r="I617" s="108"/>
      <c r="J617" s="128">
        <f>+G617+H617-I617</f>
        <v>10000</v>
      </c>
      <c r="K617" s="62"/>
      <c r="L617" s="65"/>
      <c r="M617" s="128">
        <v>20000</v>
      </c>
      <c r="O617" s="21">
        <v>10000</v>
      </c>
      <c r="P617" s="59">
        <f>M617+N617-O617</f>
        <v>10000</v>
      </c>
      <c r="Q617" s="21">
        <v>0</v>
      </c>
      <c r="S617" s="59">
        <f>P617+Q617-R617</f>
        <v>10000</v>
      </c>
      <c r="V617" s="59">
        <v>5000</v>
      </c>
    </row>
    <row r="618" spans="1:22" customFormat="1" hidden="1">
      <c r="B618" s="43" t="s">
        <v>880</v>
      </c>
      <c r="C618" s="45" t="s">
        <v>359</v>
      </c>
      <c r="D618" s="44">
        <v>0</v>
      </c>
      <c r="E618" s="53"/>
      <c r="F618" s="90"/>
      <c r="G618" s="44">
        <v>0</v>
      </c>
      <c r="H618" s="53"/>
      <c r="I618" s="90"/>
      <c r="J618" s="44">
        <v>0</v>
      </c>
      <c r="K618" s="42"/>
      <c r="L618" s="59"/>
      <c r="M618" s="44">
        <v>0</v>
      </c>
    </row>
    <row r="619" spans="1:22">
      <c r="A619" s="21" t="s">
        <v>5618</v>
      </c>
      <c r="B619" s="195" t="s">
        <v>5670</v>
      </c>
      <c r="C619" s="36" t="s">
        <v>361</v>
      </c>
      <c r="D619" s="128">
        <v>7000</v>
      </c>
      <c r="E619" s="108">
        <f>IF(D619&lt;G619,G619-D619,0)</f>
        <v>0</v>
      </c>
      <c r="F619" s="108">
        <f>IF(D619&gt;G619,D619-G619,0)</f>
        <v>4000</v>
      </c>
      <c r="G619" s="128">
        <v>3000</v>
      </c>
      <c r="H619" s="108"/>
      <c r="I619" s="108"/>
      <c r="J619" s="128">
        <f>+G619+H619-I619</f>
        <v>3000</v>
      </c>
      <c r="L619" s="65"/>
      <c r="M619" s="128">
        <v>10000</v>
      </c>
      <c r="O619" s="21">
        <v>5000</v>
      </c>
      <c r="P619" s="59">
        <f>M619+N619-O619</f>
        <v>5000</v>
      </c>
      <c r="R619" s="21">
        <v>5000</v>
      </c>
      <c r="S619" s="59">
        <f>P619+Q619-R619</f>
        <v>0</v>
      </c>
      <c r="V619" s="59">
        <v>0</v>
      </c>
    </row>
    <row r="620" spans="1:22" customFormat="1" hidden="1">
      <c r="B620" s="43" t="s">
        <v>881</v>
      </c>
      <c r="C620" s="45" t="s">
        <v>363</v>
      </c>
      <c r="D620" s="44">
        <v>0</v>
      </c>
      <c r="E620" s="53"/>
      <c r="F620" s="90"/>
      <c r="G620" s="44">
        <v>0</v>
      </c>
      <c r="H620" s="53"/>
      <c r="I620" s="90"/>
      <c r="J620" s="44">
        <v>0</v>
      </c>
      <c r="K620" s="42"/>
      <c r="L620" s="59"/>
      <c r="M620" s="44">
        <v>0</v>
      </c>
    </row>
    <row r="621" spans="1:22" customFormat="1">
      <c r="B621" s="160" t="s">
        <v>6025</v>
      </c>
      <c r="C621" s="36" t="s">
        <v>363</v>
      </c>
      <c r="D621" s="44"/>
      <c r="E621" s="53"/>
      <c r="F621" s="90"/>
      <c r="G621" s="44"/>
      <c r="H621" s="53"/>
      <c r="I621" s="90"/>
      <c r="J621" s="44"/>
      <c r="K621" s="42"/>
      <c r="L621" s="59"/>
      <c r="M621" s="128">
        <v>30000</v>
      </c>
      <c r="O621">
        <v>10000</v>
      </c>
      <c r="P621" s="59">
        <f t="shared" ref="P621:P622" si="10">M621+N621-O621</f>
        <v>20000</v>
      </c>
      <c r="R621">
        <v>10000</v>
      </c>
      <c r="S621" s="59">
        <f t="shared" ref="S621:S622" si="11">P621+Q621-R621</f>
        <v>10000</v>
      </c>
      <c r="V621" s="59">
        <v>5000</v>
      </c>
    </row>
    <row r="622" spans="1:22">
      <c r="A622" s="21" t="s">
        <v>5618</v>
      </c>
      <c r="B622" s="30" t="s">
        <v>5671</v>
      </c>
      <c r="C622" s="36" t="s">
        <v>365</v>
      </c>
      <c r="D622" s="128">
        <v>25000</v>
      </c>
      <c r="E622" s="108">
        <f>IF(D622&lt;G622,G622-D622,0)</f>
        <v>0</v>
      </c>
      <c r="F622" s="108">
        <f>IF(D622&gt;G622,D622-G622,0)</f>
        <v>10000</v>
      </c>
      <c r="G622" s="128">
        <v>15000</v>
      </c>
      <c r="H622" s="108">
        <v>10000</v>
      </c>
      <c r="I622" s="108"/>
      <c r="J622" s="128">
        <f>+G622+H622-I622</f>
        <v>25000</v>
      </c>
      <c r="K622" s="61">
        <v>25000</v>
      </c>
      <c r="L622" s="65"/>
      <c r="M622" s="128">
        <v>50000</v>
      </c>
      <c r="O622" s="21">
        <v>10000</v>
      </c>
      <c r="P622" s="59">
        <f t="shared" si="10"/>
        <v>40000</v>
      </c>
      <c r="S622" s="59">
        <f t="shared" si="11"/>
        <v>40000</v>
      </c>
      <c r="T622" s="21">
        <v>21791.16</v>
      </c>
      <c r="V622" s="59">
        <v>30000</v>
      </c>
    </row>
    <row r="623" spans="1:22" customFormat="1" hidden="1">
      <c r="B623" s="43" t="s">
        <v>882</v>
      </c>
      <c r="C623" s="45" t="s">
        <v>367</v>
      </c>
      <c r="D623" s="44">
        <v>0</v>
      </c>
      <c r="E623" s="53"/>
      <c r="F623" s="90"/>
      <c r="G623" s="44">
        <v>0</v>
      </c>
      <c r="H623" s="53"/>
      <c r="I623" s="90"/>
      <c r="J623" s="44">
        <v>0</v>
      </c>
      <c r="K623" s="42"/>
      <c r="L623" s="59"/>
      <c r="M623" s="44">
        <v>0</v>
      </c>
    </row>
    <row r="624" spans="1:22" customFormat="1" hidden="1">
      <c r="B624" s="43" t="s">
        <v>883</v>
      </c>
      <c r="C624" s="45" t="s">
        <v>369</v>
      </c>
      <c r="D624" s="44">
        <v>0</v>
      </c>
      <c r="E624" s="53"/>
      <c r="F624" s="90"/>
      <c r="G624" s="44">
        <v>0</v>
      </c>
      <c r="H624" s="53"/>
      <c r="I624" s="90"/>
      <c r="J624" s="44">
        <v>0</v>
      </c>
      <c r="K624" s="42"/>
      <c r="L624" s="59"/>
      <c r="M624" s="44">
        <v>0</v>
      </c>
    </row>
    <row r="625" spans="2:13" customFormat="1" hidden="1">
      <c r="B625" s="43" t="s">
        <v>884</v>
      </c>
      <c r="C625" s="45" t="s">
        <v>371</v>
      </c>
      <c r="D625" s="44">
        <v>0</v>
      </c>
      <c r="E625" s="53"/>
      <c r="F625" s="90"/>
      <c r="G625" s="44">
        <v>0</v>
      </c>
      <c r="H625" s="53"/>
      <c r="I625" s="90"/>
      <c r="J625" s="44">
        <v>0</v>
      </c>
      <c r="K625" s="42"/>
      <c r="L625" s="59"/>
      <c r="M625" s="44">
        <v>0</v>
      </c>
    </row>
    <row r="626" spans="2:13" customFormat="1" hidden="1">
      <c r="B626" s="43" t="s">
        <v>885</v>
      </c>
      <c r="C626" s="45" t="s">
        <v>373</v>
      </c>
      <c r="D626" s="44">
        <v>0</v>
      </c>
      <c r="E626" s="53"/>
      <c r="F626" s="90"/>
      <c r="G626" s="44">
        <v>0</v>
      </c>
      <c r="H626" s="53"/>
      <c r="I626" s="90"/>
      <c r="J626" s="44">
        <v>0</v>
      </c>
      <c r="K626" s="42"/>
      <c r="L626" s="59"/>
      <c r="M626" s="44">
        <v>0</v>
      </c>
    </row>
    <row r="627" spans="2:13" customFormat="1" hidden="1">
      <c r="B627" s="43" t="s">
        <v>886</v>
      </c>
      <c r="C627" s="45" t="s">
        <v>375</v>
      </c>
      <c r="D627" s="44">
        <v>0</v>
      </c>
      <c r="E627" s="53"/>
      <c r="F627" s="90"/>
      <c r="G627" s="44">
        <v>0</v>
      </c>
      <c r="H627" s="53"/>
      <c r="I627" s="90"/>
      <c r="J627" s="44">
        <v>0</v>
      </c>
      <c r="K627" s="42"/>
      <c r="L627" s="59"/>
      <c r="M627" s="44">
        <v>0</v>
      </c>
    </row>
    <row r="628" spans="2:13" customFormat="1" hidden="1">
      <c r="B628" s="39" t="s">
        <v>887</v>
      </c>
      <c r="C628" s="40" t="s">
        <v>376</v>
      </c>
      <c r="D628" s="46">
        <f>SUM(D629:D635)</f>
        <v>0</v>
      </c>
      <c r="E628" s="53"/>
      <c r="F628" s="91"/>
      <c r="G628" s="46">
        <f>SUM(G629:G635)</f>
        <v>0</v>
      </c>
      <c r="H628" s="53"/>
      <c r="I628" s="91"/>
      <c r="J628" s="46">
        <f>SUM(J629:J635)</f>
        <v>0</v>
      </c>
      <c r="K628" s="42"/>
      <c r="L628" s="59"/>
      <c r="M628" s="46">
        <f>SUM(M629:M635)</f>
        <v>0</v>
      </c>
    </row>
    <row r="629" spans="2:13" customFormat="1" hidden="1">
      <c r="B629" s="43" t="s">
        <v>888</v>
      </c>
      <c r="C629" s="45" t="s">
        <v>378</v>
      </c>
      <c r="D629" s="44">
        <v>0</v>
      </c>
      <c r="E629" s="53"/>
      <c r="F629" s="90"/>
      <c r="G629" s="44">
        <v>0</v>
      </c>
      <c r="H629" s="53"/>
      <c r="I629" s="90"/>
      <c r="J629" s="44">
        <v>0</v>
      </c>
      <c r="K629" s="42"/>
      <c r="L629" s="59"/>
      <c r="M629" s="44">
        <v>0</v>
      </c>
    </row>
    <row r="630" spans="2:13" customFormat="1" hidden="1">
      <c r="B630" s="43" t="s">
        <v>889</v>
      </c>
      <c r="C630" s="45" t="s">
        <v>379</v>
      </c>
      <c r="D630" s="44">
        <v>0</v>
      </c>
      <c r="E630" s="53"/>
      <c r="F630" s="90"/>
      <c r="G630" s="44">
        <v>0</v>
      </c>
      <c r="H630" s="53"/>
      <c r="I630" s="90"/>
      <c r="J630" s="44">
        <v>0</v>
      </c>
      <c r="K630" s="42"/>
      <c r="L630" s="59"/>
      <c r="M630" s="44">
        <v>0</v>
      </c>
    </row>
    <row r="631" spans="2:13" customFormat="1" hidden="1">
      <c r="B631" s="43" t="s">
        <v>890</v>
      </c>
      <c r="C631" s="45" t="s">
        <v>381</v>
      </c>
      <c r="D631" s="44">
        <v>0</v>
      </c>
      <c r="E631" s="53"/>
      <c r="F631" s="90"/>
      <c r="G631" s="44">
        <v>0</v>
      </c>
      <c r="H631" s="53"/>
      <c r="I631" s="90"/>
      <c r="J631" s="44">
        <v>0</v>
      </c>
      <c r="K631" s="42"/>
      <c r="L631" s="59"/>
      <c r="M631" s="44">
        <v>0</v>
      </c>
    </row>
    <row r="632" spans="2:13" customFormat="1" hidden="1">
      <c r="B632" s="43" t="s">
        <v>891</v>
      </c>
      <c r="C632" s="45" t="s">
        <v>383</v>
      </c>
      <c r="D632" s="44">
        <v>0</v>
      </c>
      <c r="E632" s="53"/>
      <c r="F632" s="90"/>
      <c r="G632" s="44">
        <v>0</v>
      </c>
      <c r="H632" s="53"/>
      <c r="I632" s="90"/>
      <c r="J632" s="44">
        <v>0</v>
      </c>
      <c r="K632" s="42"/>
      <c r="L632" s="59"/>
      <c r="M632" s="44">
        <v>0</v>
      </c>
    </row>
    <row r="633" spans="2:13" customFormat="1" hidden="1">
      <c r="B633" s="43" t="s">
        <v>892</v>
      </c>
      <c r="C633" s="45" t="s">
        <v>384</v>
      </c>
      <c r="D633" s="44">
        <v>0</v>
      </c>
      <c r="E633" s="53"/>
      <c r="F633" s="90"/>
      <c r="G633" s="44">
        <v>0</v>
      </c>
      <c r="H633" s="53"/>
      <c r="I633" s="90"/>
      <c r="J633" s="44">
        <v>0</v>
      </c>
      <c r="K633" s="42"/>
      <c r="L633" s="59"/>
      <c r="M633" s="44">
        <v>0</v>
      </c>
    </row>
    <row r="634" spans="2:13" customFormat="1" hidden="1">
      <c r="B634" s="43" t="s">
        <v>893</v>
      </c>
      <c r="C634" s="45" t="s">
        <v>386</v>
      </c>
      <c r="D634" s="44">
        <v>0</v>
      </c>
      <c r="E634" s="53"/>
      <c r="F634" s="90"/>
      <c r="G634" s="44">
        <v>0</v>
      </c>
      <c r="H634" s="53"/>
      <c r="I634" s="90"/>
      <c r="J634" s="44">
        <v>0</v>
      </c>
      <c r="K634" s="42"/>
      <c r="L634" s="59"/>
      <c r="M634" s="44">
        <v>0</v>
      </c>
    </row>
    <row r="635" spans="2:13" customFormat="1" hidden="1">
      <c r="B635" s="43" t="s">
        <v>894</v>
      </c>
      <c r="C635" s="45" t="s">
        <v>388</v>
      </c>
      <c r="D635" s="44">
        <v>0</v>
      </c>
      <c r="E635" s="53"/>
      <c r="F635" s="90"/>
      <c r="G635" s="44">
        <v>0</v>
      </c>
      <c r="H635" s="53"/>
      <c r="I635" s="90"/>
      <c r="J635" s="44">
        <v>0</v>
      </c>
      <c r="K635" s="42"/>
      <c r="L635" s="59"/>
      <c r="M635" s="44">
        <v>0</v>
      </c>
    </row>
    <row r="636" spans="2:13" customFormat="1" hidden="1">
      <c r="B636" s="39" t="s">
        <v>895</v>
      </c>
      <c r="C636" s="40" t="s">
        <v>390</v>
      </c>
      <c r="D636" s="46">
        <f>SUM(D637:D648)</f>
        <v>0</v>
      </c>
      <c r="E636" s="53"/>
      <c r="F636" s="91"/>
      <c r="G636" s="46">
        <f>SUM(G637:G648)</f>
        <v>0</v>
      </c>
      <c r="H636" s="53"/>
      <c r="I636" s="91"/>
      <c r="J636" s="46">
        <f>SUM(J637:J648)</f>
        <v>0</v>
      </c>
      <c r="K636" s="42"/>
      <c r="L636" s="59"/>
      <c r="M636" s="46">
        <f>SUM(M637:M648)</f>
        <v>0</v>
      </c>
    </row>
    <row r="637" spans="2:13" customFormat="1" hidden="1">
      <c r="B637" s="43" t="s">
        <v>896</v>
      </c>
      <c r="C637" s="45" t="s">
        <v>392</v>
      </c>
      <c r="D637" s="44">
        <v>0</v>
      </c>
      <c r="E637" s="53"/>
      <c r="F637" s="90"/>
      <c r="G637" s="44">
        <v>0</v>
      </c>
      <c r="H637" s="53"/>
      <c r="I637" s="90"/>
      <c r="J637" s="44">
        <v>0</v>
      </c>
      <c r="K637" s="42"/>
      <c r="L637" s="59"/>
      <c r="M637" s="44">
        <v>0</v>
      </c>
    </row>
    <row r="638" spans="2:13" customFormat="1" hidden="1">
      <c r="B638" s="43" t="s">
        <v>897</v>
      </c>
      <c r="C638" s="45" t="s">
        <v>394</v>
      </c>
      <c r="D638" s="44">
        <v>0</v>
      </c>
      <c r="E638" s="53"/>
      <c r="F638" s="90"/>
      <c r="G638" s="44">
        <v>0</v>
      </c>
      <c r="H638" s="53"/>
      <c r="I638" s="90"/>
      <c r="J638" s="44">
        <v>0</v>
      </c>
      <c r="K638" s="42"/>
      <c r="L638" s="59"/>
      <c r="M638" s="44">
        <v>0</v>
      </c>
    </row>
    <row r="639" spans="2:13" customFormat="1" hidden="1">
      <c r="B639" s="43" t="s">
        <v>898</v>
      </c>
      <c r="C639" s="45" t="s">
        <v>396</v>
      </c>
      <c r="D639" s="44">
        <v>0</v>
      </c>
      <c r="E639" s="53"/>
      <c r="F639" s="90"/>
      <c r="G639" s="44">
        <v>0</v>
      </c>
      <c r="H639" s="53"/>
      <c r="I639" s="90"/>
      <c r="J639" s="44">
        <v>0</v>
      </c>
      <c r="K639" s="42"/>
      <c r="L639" s="59"/>
      <c r="M639" s="44">
        <v>0</v>
      </c>
    </row>
    <row r="640" spans="2:13" customFormat="1" hidden="1">
      <c r="B640" s="43" t="s">
        <v>899</v>
      </c>
      <c r="C640" s="45" t="s">
        <v>398</v>
      </c>
      <c r="D640" s="44">
        <v>0</v>
      </c>
      <c r="E640" s="53"/>
      <c r="F640" s="90"/>
      <c r="G640" s="44">
        <v>0</v>
      </c>
      <c r="H640" s="53"/>
      <c r="I640" s="90"/>
      <c r="J640" s="44">
        <v>0</v>
      </c>
      <c r="K640" s="42"/>
      <c r="L640" s="59"/>
      <c r="M640" s="44">
        <v>0</v>
      </c>
    </row>
    <row r="641" spans="1:22" customFormat="1" hidden="1">
      <c r="B641" s="43" t="s">
        <v>900</v>
      </c>
      <c r="C641" s="45" t="s">
        <v>400</v>
      </c>
      <c r="D641" s="44">
        <v>0</v>
      </c>
      <c r="E641" s="53"/>
      <c r="F641" s="90"/>
      <c r="G641" s="44">
        <v>0</v>
      </c>
      <c r="H641" s="53"/>
      <c r="I641" s="90"/>
      <c r="J641" s="44">
        <v>0</v>
      </c>
      <c r="K641" s="42"/>
      <c r="L641" s="59"/>
      <c r="M641" s="44">
        <v>0</v>
      </c>
    </row>
    <row r="642" spans="1:22" customFormat="1" hidden="1">
      <c r="B642" s="43" t="s">
        <v>901</v>
      </c>
      <c r="C642" s="45" t="s">
        <v>402</v>
      </c>
      <c r="D642" s="44">
        <v>0</v>
      </c>
      <c r="E642" s="53"/>
      <c r="F642" s="90"/>
      <c r="G642" s="44">
        <v>0</v>
      </c>
      <c r="H642" s="53"/>
      <c r="I642" s="90"/>
      <c r="J642" s="44">
        <v>0</v>
      </c>
      <c r="K642" s="42"/>
      <c r="L642" s="59"/>
      <c r="M642" s="44">
        <v>0</v>
      </c>
    </row>
    <row r="643" spans="1:22" customFormat="1" hidden="1">
      <c r="B643" s="43" t="s">
        <v>902</v>
      </c>
      <c r="C643" s="45" t="s">
        <v>404</v>
      </c>
      <c r="D643" s="44">
        <v>0</v>
      </c>
      <c r="E643" s="53"/>
      <c r="F643" s="90"/>
      <c r="G643" s="44">
        <v>0</v>
      </c>
      <c r="H643" s="53"/>
      <c r="I643" s="90"/>
      <c r="J643" s="44">
        <v>0</v>
      </c>
      <c r="K643" s="42"/>
      <c r="L643" s="59"/>
      <c r="M643" s="44">
        <v>0</v>
      </c>
    </row>
    <row r="644" spans="1:22" customFormat="1" hidden="1">
      <c r="B644" s="43" t="s">
        <v>903</v>
      </c>
      <c r="C644" s="45" t="s">
        <v>406</v>
      </c>
      <c r="D644" s="44">
        <v>0</v>
      </c>
      <c r="E644" s="53"/>
      <c r="F644" s="90"/>
      <c r="G644" s="44">
        <v>0</v>
      </c>
      <c r="H644" s="53"/>
      <c r="I644" s="90"/>
      <c r="J644" s="44">
        <v>0</v>
      </c>
      <c r="K644" s="42"/>
      <c r="L644" s="59"/>
      <c r="M644" s="44">
        <v>0</v>
      </c>
    </row>
    <row r="645" spans="1:22" customFormat="1" hidden="1">
      <c r="B645" s="43" t="s">
        <v>904</v>
      </c>
      <c r="C645" s="45" t="s">
        <v>408</v>
      </c>
      <c r="D645" s="44">
        <v>0</v>
      </c>
      <c r="E645" s="53"/>
      <c r="F645" s="90"/>
      <c r="G645" s="44">
        <v>0</v>
      </c>
      <c r="H645" s="53"/>
      <c r="I645" s="90"/>
      <c r="J645" s="44">
        <v>0</v>
      </c>
      <c r="K645" s="42"/>
      <c r="L645" s="59"/>
      <c r="M645" s="44">
        <v>0</v>
      </c>
    </row>
    <row r="646" spans="1:22" customFormat="1" hidden="1">
      <c r="B646" s="43" t="s">
        <v>905</v>
      </c>
      <c r="C646" s="45" t="s">
        <v>410</v>
      </c>
      <c r="D646" s="44">
        <v>0</v>
      </c>
      <c r="E646" s="53"/>
      <c r="F646" s="90"/>
      <c r="G646" s="44">
        <v>0</v>
      </c>
      <c r="H646" s="53"/>
      <c r="I646" s="90"/>
      <c r="J646" s="44">
        <v>0</v>
      </c>
      <c r="K646" s="42"/>
      <c r="L646" s="59"/>
      <c r="M646" s="44">
        <v>0</v>
      </c>
    </row>
    <row r="647" spans="1:22" customFormat="1" hidden="1">
      <c r="B647" s="43" t="s">
        <v>906</v>
      </c>
      <c r="C647" s="45" t="s">
        <v>412</v>
      </c>
      <c r="D647" s="44">
        <v>0</v>
      </c>
      <c r="E647" s="53"/>
      <c r="F647" s="90"/>
      <c r="G647" s="44">
        <v>0</v>
      </c>
      <c r="H647" s="53"/>
      <c r="I647" s="90"/>
      <c r="J647" s="44">
        <v>0</v>
      </c>
      <c r="K647" s="42"/>
      <c r="L647" s="59"/>
      <c r="M647" s="44">
        <v>0</v>
      </c>
    </row>
    <row r="648" spans="1:22" customFormat="1" hidden="1">
      <c r="B648" s="43" t="s">
        <v>907</v>
      </c>
      <c r="C648" s="45" t="s">
        <v>414</v>
      </c>
      <c r="D648" s="44">
        <v>0</v>
      </c>
      <c r="E648" s="53"/>
      <c r="F648" s="90"/>
      <c r="G648" s="44">
        <v>0</v>
      </c>
      <c r="H648" s="53"/>
      <c r="I648" s="90"/>
      <c r="J648" s="44">
        <v>0</v>
      </c>
      <c r="K648" s="42"/>
      <c r="L648" s="59"/>
      <c r="M648" s="44">
        <v>0</v>
      </c>
    </row>
    <row r="649" spans="1:22" customFormat="1">
      <c r="B649" s="29" t="s">
        <v>6067</v>
      </c>
      <c r="C649" s="36" t="s">
        <v>375</v>
      </c>
      <c r="D649" s="44"/>
      <c r="E649" s="53"/>
      <c r="F649" s="90"/>
      <c r="G649" s="44"/>
      <c r="H649" s="53"/>
      <c r="I649" s="90"/>
      <c r="J649" s="44"/>
      <c r="K649" s="42"/>
      <c r="L649" s="59"/>
      <c r="M649" s="44"/>
      <c r="T649" s="231">
        <v>5220</v>
      </c>
      <c r="U649" s="21"/>
      <c r="V649" s="231">
        <v>5000</v>
      </c>
    </row>
    <row r="650" spans="1:22" customFormat="1">
      <c r="B650" s="29"/>
      <c r="C650" s="36"/>
      <c r="D650" s="44"/>
      <c r="E650" s="53"/>
      <c r="F650" s="90"/>
      <c r="G650" s="44"/>
      <c r="H650" s="53"/>
      <c r="I650" s="90"/>
      <c r="J650" s="44"/>
      <c r="K650" s="42"/>
      <c r="L650" s="59"/>
      <c r="M650" s="44"/>
      <c r="T650" s="231"/>
      <c r="U650" s="21"/>
      <c r="V650" s="231"/>
    </row>
    <row r="651" spans="1:22" customFormat="1" ht="15">
      <c r="B651" s="185" t="s">
        <v>6106</v>
      </c>
      <c r="C651" s="192" t="s">
        <v>6107</v>
      </c>
      <c r="D651" s="44"/>
      <c r="E651" s="53"/>
      <c r="F651" s="90"/>
      <c r="G651" s="44"/>
      <c r="H651" s="53"/>
      <c r="I651" s="90"/>
      <c r="J651" s="44"/>
      <c r="K651" s="42"/>
      <c r="L651" s="59"/>
      <c r="M651" s="44"/>
      <c r="T651" s="231"/>
      <c r="U651" s="21"/>
      <c r="V651" s="238">
        <f>V652</f>
        <v>5000</v>
      </c>
    </row>
    <row r="652" spans="1:22" customFormat="1">
      <c r="B652" s="29" t="s">
        <v>6109</v>
      </c>
      <c r="C652" s="36" t="s">
        <v>6112</v>
      </c>
      <c r="D652" s="44"/>
      <c r="E652" s="53"/>
      <c r="F652" s="90"/>
      <c r="G652" s="44"/>
      <c r="H652" s="53"/>
      <c r="I652" s="90"/>
      <c r="J652" s="44"/>
      <c r="K652" s="42"/>
      <c r="L652" s="59"/>
      <c r="M652" s="44"/>
      <c r="T652" s="231"/>
      <c r="U652" s="21"/>
      <c r="V652" s="231">
        <v>5000</v>
      </c>
    </row>
    <row r="653" spans="1:22" customFormat="1">
      <c r="B653" s="29"/>
      <c r="C653" s="36"/>
      <c r="D653" s="44"/>
      <c r="E653" s="53"/>
      <c r="F653" s="90"/>
      <c r="G653" s="44"/>
      <c r="H653" s="53"/>
      <c r="I653" s="90"/>
      <c r="J653" s="44"/>
      <c r="K653" s="42"/>
      <c r="L653" s="59"/>
      <c r="M653" s="44"/>
      <c r="T653" s="231"/>
      <c r="U653" s="21"/>
      <c r="V653" s="231"/>
    </row>
    <row r="654" spans="1:22" ht="15">
      <c r="A654" s="21" t="s">
        <v>5618</v>
      </c>
      <c r="B654" s="185" t="s">
        <v>5672</v>
      </c>
      <c r="C654" s="192" t="s">
        <v>415</v>
      </c>
      <c r="D654" s="125">
        <f>SUM(D655:D659)</f>
        <v>25000</v>
      </c>
      <c r="E654" s="108"/>
      <c r="F654" s="126"/>
      <c r="G654" s="125">
        <f>SUM(G655:G659)</f>
        <v>4000</v>
      </c>
      <c r="H654" s="108"/>
      <c r="I654" s="126"/>
      <c r="J654" s="125">
        <f>SUM(J655:J659)</f>
        <v>9000</v>
      </c>
      <c r="L654" s="65"/>
      <c r="M654" s="197">
        <f>SUM(M655:M659)</f>
        <v>20000</v>
      </c>
      <c r="P654" s="213">
        <f>SUM(P655)</f>
        <v>15000</v>
      </c>
      <c r="S654" s="213">
        <f>SUM(S655)</f>
        <v>5000</v>
      </c>
      <c r="V654" s="213">
        <f>V655</f>
        <v>3000</v>
      </c>
    </row>
    <row r="655" spans="1:22">
      <c r="A655" s="21" t="s">
        <v>5618</v>
      </c>
      <c r="B655" s="30" t="s">
        <v>5673</v>
      </c>
      <c r="C655" s="36" t="s">
        <v>416</v>
      </c>
      <c r="D655" s="128">
        <v>25000</v>
      </c>
      <c r="E655" s="108">
        <f>IF(D655&lt;G655,G655-D655,0)</f>
        <v>0</v>
      </c>
      <c r="F655" s="108">
        <f>IF(D655&gt;G655,D655-G655,0)</f>
        <v>21000</v>
      </c>
      <c r="G655" s="128">
        <v>4000</v>
      </c>
      <c r="H655" s="108">
        <v>5000</v>
      </c>
      <c r="I655" s="108"/>
      <c r="J655" s="128">
        <f>+G655+H655-I655</f>
        <v>9000</v>
      </c>
      <c r="L655" s="65">
        <v>2329.1999999999998</v>
      </c>
      <c r="M655" s="128">
        <v>20000</v>
      </c>
      <c r="O655" s="21">
        <v>5000</v>
      </c>
      <c r="P655" s="59">
        <f>M655+N655-O655</f>
        <v>15000</v>
      </c>
      <c r="R655" s="21">
        <v>10000</v>
      </c>
      <c r="S655" s="59">
        <f>P655+Q655-R655</f>
        <v>5000</v>
      </c>
      <c r="U655" s="21">
        <v>5000</v>
      </c>
      <c r="V655" s="59">
        <v>3000</v>
      </c>
    </row>
    <row r="656" spans="1:22" customFormat="1" hidden="1">
      <c r="B656" s="43" t="s">
        <v>908</v>
      </c>
      <c r="C656" s="45" t="s">
        <v>418</v>
      </c>
      <c r="D656" s="44">
        <v>0</v>
      </c>
      <c r="E656" s="53"/>
      <c r="F656" s="90"/>
      <c r="G656" s="44">
        <v>0</v>
      </c>
      <c r="H656" s="53"/>
      <c r="I656" s="90"/>
      <c r="J656" s="44">
        <v>0</v>
      </c>
      <c r="K656" s="42"/>
      <c r="L656" s="59"/>
      <c r="M656" s="44">
        <v>0</v>
      </c>
    </row>
    <row r="657" spans="1:22" customFormat="1" hidden="1">
      <c r="B657" s="43" t="s">
        <v>909</v>
      </c>
      <c r="C657" s="45" t="s">
        <v>420</v>
      </c>
      <c r="D657" s="44">
        <v>0</v>
      </c>
      <c r="E657" s="53"/>
      <c r="F657" s="90"/>
      <c r="G657" s="44">
        <v>0</v>
      </c>
      <c r="H657" s="53"/>
      <c r="I657" s="90"/>
      <c r="J657" s="44">
        <v>0</v>
      </c>
      <c r="K657" s="42"/>
      <c r="L657" s="59"/>
      <c r="M657" s="44">
        <v>0</v>
      </c>
    </row>
    <row r="658" spans="1:22" customFormat="1" hidden="1">
      <c r="B658" s="43" t="s">
        <v>910</v>
      </c>
      <c r="C658" s="45" t="s">
        <v>422</v>
      </c>
      <c r="D658" s="44">
        <v>0</v>
      </c>
      <c r="E658" s="53"/>
      <c r="F658" s="90"/>
      <c r="G658" s="44">
        <v>0</v>
      </c>
      <c r="H658" s="53"/>
      <c r="I658" s="90"/>
      <c r="J658" s="44">
        <v>0</v>
      </c>
      <c r="K658" s="42"/>
      <c r="L658" s="59"/>
      <c r="M658" s="44">
        <v>0</v>
      </c>
    </row>
    <row r="659" spans="1:22" customFormat="1" hidden="1">
      <c r="B659" s="43" t="s">
        <v>911</v>
      </c>
      <c r="C659" s="45" t="s">
        <v>424</v>
      </c>
      <c r="D659" s="44">
        <v>0</v>
      </c>
      <c r="E659" s="53"/>
      <c r="F659" s="90"/>
      <c r="G659" s="44">
        <v>0</v>
      </c>
      <c r="H659" s="53"/>
      <c r="I659" s="90"/>
      <c r="J659" s="44">
        <v>0</v>
      </c>
      <c r="K659" s="42"/>
      <c r="L659" s="59"/>
      <c r="M659" s="44">
        <v>0</v>
      </c>
    </row>
    <row r="660" spans="1:22" ht="15">
      <c r="A660" s="21" t="s">
        <v>5667</v>
      </c>
      <c r="B660" s="185" t="s">
        <v>5674</v>
      </c>
      <c r="C660" s="192" t="s">
        <v>425</v>
      </c>
      <c r="D660" s="127">
        <f>SUM(D661:D665)</f>
        <v>15000</v>
      </c>
      <c r="E660" s="108"/>
      <c r="F660" s="126"/>
      <c r="G660" s="127">
        <f>SUM(G661:G665)</f>
        <v>5000</v>
      </c>
      <c r="H660" s="108"/>
      <c r="I660" s="126"/>
      <c r="J660" s="127">
        <f>SUM(J661:J665)</f>
        <v>5000</v>
      </c>
      <c r="K660" s="21"/>
      <c r="L660" s="59"/>
      <c r="M660" s="197">
        <f>SUM(M661:M665)</f>
        <v>10000</v>
      </c>
      <c r="P660" s="213">
        <f>SUM(P661)</f>
        <v>10000</v>
      </c>
      <c r="S660" s="213">
        <f>SUM(S661)</f>
        <v>7092.1900000000005</v>
      </c>
      <c r="V660" s="213">
        <f>V661</f>
        <v>10000</v>
      </c>
    </row>
    <row r="661" spans="1:22">
      <c r="A661" s="21" t="s">
        <v>5667</v>
      </c>
      <c r="B661" s="30" t="s">
        <v>5675</v>
      </c>
      <c r="C661" s="36" t="s">
        <v>351</v>
      </c>
      <c r="D661" s="129">
        <v>15000</v>
      </c>
      <c r="E661" s="108">
        <f>IF(D661&lt;G661,G661-D661,0)</f>
        <v>0</v>
      </c>
      <c r="F661" s="108">
        <f>IF(D661&gt;G661,D661-G661,0)</f>
        <v>10000</v>
      </c>
      <c r="G661" s="129">
        <v>5000</v>
      </c>
      <c r="H661" s="108"/>
      <c r="I661" s="108"/>
      <c r="J661" s="128">
        <f>+G661+H661-I661</f>
        <v>5000</v>
      </c>
      <c r="K661" s="21"/>
      <c r="L661" s="59">
        <v>1597</v>
      </c>
      <c r="M661" s="128">
        <v>10000</v>
      </c>
      <c r="P661" s="59">
        <f>M661+N661-O661</f>
        <v>10000</v>
      </c>
      <c r="R661" s="21">
        <v>2907.81</v>
      </c>
      <c r="S661" s="59">
        <f>P661+Q661-R661</f>
        <v>7092.1900000000005</v>
      </c>
      <c r="V661" s="59">
        <v>10000</v>
      </c>
    </row>
    <row r="662" spans="1:22" customFormat="1" hidden="1">
      <c r="B662" s="43" t="s">
        <v>5459</v>
      </c>
      <c r="C662" s="45" t="s">
        <v>427</v>
      </c>
      <c r="D662" s="44">
        <v>0</v>
      </c>
      <c r="E662" s="53"/>
      <c r="F662" s="90"/>
      <c r="G662" s="44">
        <v>0</v>
      </c>
      <c r="H662" s="53"/>
      <c r="I662" s="90"/>
      <c r="J662" s="44">
        <v>0</v>
      </c>
      <c r="K662" s="42"/>
      <c r="L662" s="59"/>
      <c r="M662" s="44">
        <v>0</v>
      </c>
    </row>
    <row r="663" spans="1:22" customFormat="1" hidden="1">
      <c r="B663" s="43" t="s">
        <v>5460</v>
      </c>
      <c r="C663" s="45" t="s">
        <v>428</v>
      </c>
      <c r="D663" s="44">
        <v>0</v>
      </c>
      <c r="E663" s="53"/>
      <c r="F663" s="90"/>
      <c r="G663" s="44">
        <v>0</v>
      </c>
      <c r="H663" s="53"/>
      <c r="I663" s="90"/>
      <c r="J663" s="44">
        <v>0</v>
      </c>
      <c r="K663" s="42"/>
      <c r="L663" s="59"/>
      <c r="M663" s="44">
        <v>0</v>
      </c>
    </row>
    <row r="664" spans="1:22" customFormat="1" hidden="1">
      <c r="B664" s="43" t="s">
        <v>5461</v>
      </c>
      <c r="C664" s="45" t="s">
        <v>429</v>
      </c>
      <c r="D664" s="44">
        <v>0</v>
      </c>
      <c r="E664" s="53"/>
      <c r="F664" s="90"/>
      <c r="G664" s="44">
        <v>0</v>
      </c>
      <c r="H664" s="53"/>
      <c r="I664" s="90"/>
      <c r="J664" s="44">
        <v>0</v>
      </c>
      <c r="K664" s="42"/>
      <c r="L664" s="59"/>
      <c r="M664" s="44">
        <v>0</v>
      </c>
    </row>
    <row r="665" spans="1:22" customFormat="1" hidden="1">
      <c r="B665" s="43" t="s">
        <v>5462</v>
      </c>
      <c r="C665" s="45" t="s">
        <v>430</v>
      </c>
      <c r="D665" s="44">
        <v>0</v>
      </c>
      <c r="E665" s="53"/>
      <c r="F665" s="90"/>
      <c r="G665" s="44">
        <v>0</v>
      </c>
      <c r="H665" s="53"/>
      <c r="I665" s="90"/>
      <c r="J665" s="44">
        <v>0</v>
      </c>
      <c r="K665" s="42"/>
      <c r="L665" s="59"/>
      <c r="M665" s="44">
        <v>0</v>
      </c>
    </row>
    <row r="666" spans="1:22" customFormat="1">
      <c r="B666" s="43"/>
      <c r="C666" s="45"/>
      <c r="D666" s="44"/>
      <c r="E666" s="53"/>
      <c r="F666" s="90"/>
      <c r="G666" s="44"/>
      <c r="H666" s="53"/>
      <c r="I666" s="90"/>
      <c r="J666" s="44"/>
      <c r="K666" s="42"/>
      <c r="L666" s="59"/>
      <c r="M666" s="44"/>
    </row>
    <row r="667" spans="1:22" customFormat="1" ht="15.75">
      <c r="B667" s="218" t="s">
        <v>6040</v>
      </c>
      <c r="C667" s="192" t="s">
        <v>6039</v>
      </c>
      <c r="D667" s="44"/>
      <c r="E667" s="53"/>
      <c r="F667" s="90"/>
      <c r="G667" s="44"/>
      <c r="H667" s="53"/>
      <c r="I667" s="90"/>
      <c r="J667" s="44"/>
      <c r="K667" s="42"/>
      <c r="L667" s="59"/>
      <c r="M667" s="44"/>
      <c r="P667" s="221">
        <f>P668</f>
        <v>1000000</v>
      </c>
      <c r="S667" s="221">
        <f>S668</f>
        <v>1000000</v>
      </c>
      <c r="V667" s="214">
        <f>V668</f>
        <v>0</v>
      </c>
    </row>
    <row r="668" spans="1:22" customFormat="1">
      <c r="B668" s="196" t="s">
        <v>6041</v>
      </c>
      <c r="C668" s="71" t="s">
        <v>6042</v>
      </c>
      <c r="D668" s="44"/>
      <c r="E668" s="53"/>
      <c r="F668" s="90"/>
      <c r="G668" s="44"/>
      <c r="H668" s="53"/>
      <c r="I668" s="90"/>
      <c r="J668" s="44"/>
      <c r="K668" s="42"/>
      <c r="L668" s="59"/>
      <c r="M668" s="44"/>
      <c r="P668" s="220">
        <f>P669</f>
        <v>1000000</v>
      </c>
      <c r="S668" s="220">
        <f>S669</f>
        <v>1000000</v>
      </c>
      <c r="V668" s="212">
        <f>V669</f>
        <v>0</v>
      </c>
    </row>
    <row r="669" spans="1:22" customFormat="1">
      <c r="B669" s="29" t="s">
        <v>6043</v>
      </c>
      <c r="C669" s="45" t="s">
        <v>6044</v>
      </c>
      <c r="D669" s="44"/>
      <c r="E669" s="53"/>
      <c r="F669" s="90"/>
      <c r="G669" s="44"/>
      <c r="H669" s="53"/>
      <c r="I669" s="90"/>
      <c r="J669" s="44"/>
      <c r="K669" s="42"/>
      <c r="L669" s="59"/>
      <c r="M669" s="44"/>
      <c r="P669" s="219">
        <f>P670</f>
        <v>1000000</v>
      </c>
      <c r="S669" s="233">
        <f>S670</f>
        <v>1000000</v>
      </c>
      <c r="V669" s="212">
        <f>V670</f>
        <v>0</v>
      </c>
    </row>
    <row r="670" spans="1:22" customFormat="1">
      <c r="B670" s="29" t="s">
        <v>6045</v>
      </c>
      <c r="C670" s="45" t="s">
        <v>6053</v>
      </c>
      <c r="D670" s="44"/>
      <c r="E670" s="53"/>
      <c r="F670" s="90"/>
      <c r="G670" s="44"/>
      <c r="H670" s="53"/>
      <c r="I670" s="90"/>
      <c r="J670" s="44"/>
      <c r="K670" s="42"/>
      <c r="L670" s="59"/>
      <c r="M670" s="44"/>
      <c r="P670" s="219">
        <v>1000000</v>
      </c>
      <c r="S670" s="219">
        <v>1000000</v>
      </c>
      <c r="V670" s="59">
        <v>0</v>
      </c>
    </row>
    <row r="671" spans="1:22" customFormat="1">
      <c r="B671" s="43"/>
      <c r="C671" s="45"/>
      <c r="D671" s="44"/>
      <c r="E671" s="53"/>
      <c r="F671" s="90"/>
      <c r="G671" s="44"/>
      <c r="H671" s="53"/>
      <c r="I671" s="90"/>
      <c r="J671" s="44"/>
      <c r="K671" s="42"/>
      <c r="L671" s="59"/>
      <c r="M671" s="44"/>
      <c r="P671" s="59"/>
      <c r="S671" s="59"/>
    </row>
    <row r="672" spans="1:22" s="31" customFormat="1" ht="15.75">
      <c r="A672" s="31" t="s">
        <v>5618</v>
      </c>
      <c r="B672" s="180" t="s">
        <v>5676</v>
      </c>
      <c r="C672" s="189" t="s">
        <v>432</v>
      </c>
      <c r="D672" s="131">
        <f>D673+D682+D685+D693+D702+D705+D709</f>
        <v>180000</v>
      </c>
      <c r="E672" s="108"/>
      <c r="F672" s="132"/>
      <c r="G672" s="131">
        <f>G673+G682+G685+G693+G702+G705+G709</f>
        <v>550000</v>
      </c>
      <c r="H672" s="108"/>
      <c r="I672" s="132"/>
      <c r="J672" s="131">
        <f>J673+J682+J685+J693+J702+J705+J709</f>
        <v>550000</v>
      </c>
      <c r="K672" s="61"/>
      <c r="L672" s="65"/>
      <c r="M672" s="198">
        <f>M673+M682+M685+M693+M702+M705+M709</f>
        <v>535000</v>
      </c>
      <c r="P672" s="214">
        <f>SUM(P693+P709)</f>
        <v>535000</v>
      </c>
      <c r="S672" s="214">
        <f>SUM(S693+S709)</f>
        <v>519200</v>
      </c>
      <c r="V672" s="229">
        <f>V693+V709</f>
        <v>505000</v>
      </c>
    </row>
    <row r="673" spans="2:13" customFormat="1" hidden="1">
      <c r="B673" s="39" t="s">
        <v>912</v>
      </c>
      <c r="C673" s="40" t="s">
        <v>434</v>
      </c>
      <c r="D673" s="46">
        <f>SUM(D674:D681)</f>
        <v>0</v>
      </c>
      <c r="E673" s="53"/>
      <c r="F673" s="91"/>
      <c r="G673" s="46">
        <f>SUM(G674:G681)</f>
        <v>0</v>
      </c>
      <c r="H673" s="53"/>
      <c r="I673" s="91"/>
      <c r="J673" s="46">
        <f>SUM(J674:J681)</f>
        <v>0</v>
      </c>
      <c r="K673" s="42"/>
      <c r="L673" s="59"/>
      <c r="M673" s="46">
        <f>SUM(M674:M681)</f>
        <v>0</v>
      </c>
    </row>
    <row r="674" spans="2:13" customFormat="1" hidden="1">
      <c r="B674" s="43" t="s">
        <v>913</v>
      </c>
      <c r="C674" s="45" t="s">
        <v>436</v>
      </c>
      <c r="D674" s="44">
        <v>0</v>
      </c>
      <c r="E674" s="53"/>
      <c r="F674" s="90"/>
      <c r="G674" s="44">
        <v>0</v>
      </c>
      <c r="H674" s="53"/>
      <c r="I674" s="90"/>
      <c r="J674" s="44">
        <v>0</v>
      </c>
      <c r="K674" s="42"/>
      <c r="L674" s="59"/>
      <c r="M674" s="44">
        <v>0</v>
      </c>
    </row>
    <row r="675" spans="2:13" customFormat="1" hidden="1">
      <c r="B675" s="43" t="s">
        <v>914</v>
      </c>
      <c r="C675" s="45" t="s">
        <v>438</v>
      </c>
      <c r="D675" s="44">
        <v>0</v>
      </c>
      <c r="E675" s="53"/>
      <c r="F675" s="90"/>
      <c r="G675" s="44">
        <v>0</v>
      </c>
      <c r="H675" s="53"/>
      <c r="I675" s="90"/>
      <c r="J675" s="44">
        <v>0</v>
      </c>
      <c r="K675" s="42"/>
      <c r="L675" s="59"/>
      <c r="M675" s="44">
        <v>0</v>
      </c>
    </row>
    <row r="676" spans="2:13" customFormat="1" hidden="1">
      <c r="B676" s="43" t="s">
        <v>915</v>
      </c>
      <c r="C676" s="45" t="s">
        <v>2445</v>
      </c>
      <c r="D676" s="44">
        <v>0</v>
      </c>
      <c r="E676" s="53"/>
      <c r="F676" s="90"/>
      <c r="G676" s="44">
        <v>0</v>
      </c>
      <c r="H676" s="53"/>
      <c r="I676" s="90"/>
      <c r="J676" s="44">
        <v>0</v>
      </c>
      <c r="K676" s="42"/>
      <c r="L676" s="59"/>
      <c r="M676" s="44">
        <v>0</v>
      </c>
    </row>
    <row r="677" spans="2:13" customFormat="1" hidden="1">
      <c r="B677" s="43" t="s">
        <v>916</v>
      </c>
      <c r="C677" s="45" t="s">
        <v>441</v>
      </c>
      <c r="D677" s="44">
        <v>0</v>
      </c>
      <c r="E677" s="53"/>
      <c r="F677" s="90"/>
      <c r="G677" s="44">
        <v>0</v>
      </c>
      <c r="H677" s="53"/>
      <c r="I677" s="90"/>
      <c r="J677" s="44">
        <v>0</v>
      </c>
      <c r="K677" s="42"/>
      <c r="L677" s="59"/>
      <c r="M677" s="44">
        <v>0</v>
      </c>
    </row>
    <row r="678" spans="2:13" customFormat="1" hidden="1">
      <c r="B678" s="43" t="s">
        <v>917</v>
      </c>
      <c r="C678" s="45" t="s">
        <v>443</v>
      </c>
      <c r="D678" s="44">
        <v>0</v>
      </c>
      <c r="E678" s="53"/>
      <c r="F678" s="90"/>
      <c r="G678" s="44">
        <v>0</v>
      </c>
      <c r="H678" s="53"/>
      <c r="I678" s="90"/>
      <c r="J678" s="44">
        <v>0</v>
      </c>
      <c r="K678" s="42"/>
      <c r="L678" s="59"/>
      <c r="M678" s="44">
        <v>0</v>
      </c>
    </row>
    <row r="679" spans="2:13" customFormat="1" hidden="1">
      <c r="B679" s="43" t="s">
        <v>918</v>
      </c>
      <c r="C679" s="45" t="s">
        <v>445</v>
      </c>
      <c r="D679" s="44">
        <v>0</v>
      </c>
      <c r="E679" s="53"/>
      <c r="F679" s="90"/>
      <c r="G679" s="44">
        <v>0</v>
      </c>
      <c r="H679" s="53"/>
      <c r="I679" s="90"/>
      <c r="J679" s="44">
        <v>0</v>
      </c>
      <c r="K679" s="42"/>
      <c r="L679" s="59"/>
      <c r="M679" s="44">
        <v>0</v>
      </c>
    </row>
    <row r="680" spans="2:13" customFormat="1" hidden="1">
      <c r="B680" s="43" t="s">
        <v>919</v>
      </c>
      <c r="C680" s="45" t="s">
        <v>2446</v>
      </c>
      <c r="D680" s="44">
        <v>0</v>
      </c>
      <c r="E680" s="53"/>
      <c r="F680" s="90"/>
      <c r="G680" s="44">
        <v>0</v>
      </c>
      <c r="H680" s="53"/>
      <c r="I680" s="90"/>
      <c r="J680" s="44">
        <v>0</v>
      </c>
      <c r="K680" s="42"/>
      <c r="L680" s="59"/>
      <c r="M680" s="44">
        <v>0</v>
      </c>
    </row>
    <row r="681" spans="2:13" customFormat="1" hidden="1">
      <c r="B681" s="43" t="s">
        <v>920</v>
      </c>
      <c r="C681" s="45" t="s">
        <v>448</v>
      </c>
      <c r="D681" s="44">
        <v>0</v>
      </c>
      <c r="E681" s="53"/>
      <c r="F681" s="90"/>
      <c r="G681" s="44">
        <v>0</v>
      </c>
      <c r="H681" s="53"/>
      <c r="I681" s="90"/>
      <c r="J681" s="44">
        <v>0</v>
      </c>
      <c r="K681" s="42"/>
      <c r="L681" s="59"/>
      <c r="M681" s="44">
        <v>0</v>
      </c>
    </row>
    <row r="682" spans="2:13" customFormat="1" hidden="1">
      <c r="B682" s="39" t="s">
        <v>921</v>
      </c>
      <c r="C682" s="40" t="s">
        <v>450</v>
      </c>
      <c r="D682" s="46">
        <f>SUM(D683:D684)</f>
        <v>0</v>
      </c>
      <c r="E682" s="53"/>
      <c r="F682" s="91"/>
      <c r="G682" s="46">
        <f>SUM(G683:G684)</f>
        <v>0</v>
      </c>
      <c r="H682" s="53"/>
      <c r="I682" s="91"/>
      <c r="J682" s="46">
        <f>SUM(J683:J684)</f>
        <v>0</v>
      </c>
      <c r="K682" s="42"/>
      <c r="L682" s="59"/>
      <c r="M682" s="46">
        <f>SUM(M683:M684)</f>
        <v>0</v>
      </c>
    </row>
    <row r="683" spans="2:13" customFormat="1" hidden="1">
      <c r="B683" s="43" t="s">
        <v>922</v>
      </c>
      <c r="C683" s="45" t="s">
        <v>452</v>
      </c>
      <c r="D683" s="44">
        <v>0</v>
      </c>
      <c r="E683" s="53"/>
      <c r="F683" s="90"/>
      <c r="G683" s="44">
        <v>0</v>
      </c>
      <c r="H683" s="53"/>
      <c r="I683" s="90"/>
      <c r="J683" s="44">
        <v>0</v>
      </c>
      <c r="K683" s="42"/>
      <c r="L683" s="59"/>
      <c r="M683" s="44">
        <v>0</v>
      </c>
    </row>
    <row r="684" spans="2:13" customFormat="1" hidden="1">
      <c r="B684" s="43" t="s">
        <v>923</v>
      </c>
      <c r="C684" s="45" t="s">
        <v>454</v>
      </c>
      <c r="D684" s="44">
        <v>0</v>
      </c>
      <c r="E684" s="53"/>
      <c r="F684" s="90"/>
      <c r="G684" s="44">
        <v>0</v>
      </c>
      <c r="H684" s="53"/>
      <c r="I684" s="90"/>
      <c r="J684" s="44">
        <v>0</v>
      </c>
      <c r="K684" s="42"/>
      <c r="L684" s="59"/>
      <c r="M684" s="44">
        <v>0</v>
      </c>
    </row>
    <row r="685" spans="2:13" customFormat="1" hidden="1">
      <c r="B685" s="39" t="s">
        <v>924</v>
      </c>
      <c r="C685" s="40" t="s">
        <v>456</v>
      </c>
      <c r="D685" s="46">
        <f>SUM(D686:D692)</f>
        <v>0</v>
      </c>
      <c r="E685" s="53"/>
      <c r="F685" s="91"/>
      <c r="G685" s="46">
        <f>SUM(G686:G692)</f>
        <v>0</v>
      </c>
      <c r="H685" s="53"/>
      <c r="I685" s="91"/>
      <c r="J685" s="46">
        <f>SUM(J686:J692)</f>
        <v>0</v>
      </c>
      <c r="K685" s="42"/>
      <c r="L685" s="59"/>
      <c r="M685" s="46">
        <f>SUM(M686:M692)</f>
        <v>0</v>
      </c>
    </row>
    <row r="686" spans="2:13" customFormat="1" hidden="1">
      <c r="B686" s="43" t="s">
        <v>925</v>
      </c>
      <c r="C686" s="45" t="s">
        <v>458</v>
      </c>
      <c r="D686" s="44">
        <v>0</v>
      </c>
      <c r="E686" s="53"/>
      <c r="F686" s="90"/>
      <c r="G686" s="44">
        <v>0</v>
      </c>
      <c r="H686" s="53"/>
      <c r="I686" s="90"/>
      <c r="J686" s="44">
        <v>0</v>
      </c>
      <c r="K686" s="42"/>
      <c r="L686" s="59"/>
      <c r="M686" s="44">
        <v>0</v>
      </c>
    </row>
    <row r="687" spans="2:13" customFormat="1" hidden="1">
      <c r="B687" s="43" t="s">
        <v>926</v>
      </c>
      <c r="C687" s="45" t="s">
        <v>460</v>
      </c>
      <c r="D687" s="44">
        <v>0</v>
      </c>
      <c r="E687" s="53"/>
      <c r="F687" s="90"/>
      <c r="G687" s="44">
        <v>0</v>
      </c>
      <c r="H687" s="53"/>
      <c r="I687" s="90"/>
      <c r="J687" s="44">
        <v>0</v>
      </c>
      <c r="K687" s="42"/>
      <c r="L687" s="59"/>
      <c r="M687" s="44">
        <v>0</v>
      </c>
    </row>
    <row r="688" spans="2:13" customFormat="1" hidden="1">
      <c r="B688" s="43" t="s">
        <v>927</v>
      </c>
      <c r="C688" s="45" t="s">
        <v>462</v>
      </c>
      <c r="D688" s="44">
        <v>0</v>
      </c>
      <c r="E688" s="53"/>
      <c r="F688" s="90"/>
      <c r="G688" s="44">
        <v>0</v>
      </c>
      <c r="H688" s="53"/>
      <c r="I688" s="90"/>
      <c r="J688" s="44">
        <v>0</v>
      </c>
      <c r="K688" s="42"/>
      <c r="L688" s="59"/>
      <c r="M688" s="44">
        <v>0</v>
      </c>
    </row>
    <row r="689" spans="1:22" customFormat="1" hidden="1">
      <c r="B689" s="43" t="s">
        <v>928</v>
      </c>
      <c r="C689" s="45" t="s">
        <v>464</v>
      </c>
      <c r="D689" s="44">
        <v>0</v>
      </c>
      <c r="E689" s="53"/>
      <c r="F689" s="90"/>
      <c r="G689" s="44">
        <v>0</v>
      </c>
      <c r="H689" s="53"/>
      <c r="I689" s="90"/>
      <c r="J689" s="44">
        <v>0</v>
      </c>
      <c r="K689" s="42"/>
      <c r="L689" s="59"/>
      <c r="M689" s="44">
        <v>0</v>
      </c>
    </row>
    <row r="690" spans="1:22" customFormat="1" hidden="1">
      <c r="B690" s="43" t="s">
        <v>929</v>
      </c>
      <c r="C690" s="45" t="s">
        <v>466</v>
      </c>
      <c r="D690" s="44">
        <v>0</v>
      </c>
      <c r="E690" s="53"/>
      <c r="F690" s="90"/>
      <c r="G690" s="44">
        <v>0</v>
      </c>
      <c r="H690" s="53"/>
      <c r="I690" s="90"/>
      <c r="J690" s="44">
        <v>0</v>
      </c>
      <c r="K690" s="42"/>
      <c r="L690" s="59"/>
      <c r="M690" s="44">
        <v>0</v>
      </c>
    </row>
    <row r="691" spans="1:22" customFormat="1" hidden="1">
      <c r="B691" s="43" t="s">
        <v>930</v>
      </c>
      <c r="C691" s="45" t="s">
        <v>468</v>
      </c>
      <c r="D691" s="50">
        <v>0</v>
      </c>
      <c r="E691" s="53"/>
      <c r="F691" s="90"/>
      <c r="G691" s="50">
        <v>0</v>
      </c>
      <c r="H691" s="53"/>
      <c r="I691" s="90"/>
      <c r="J691" s="50">
        <v>0</v>
      </c>
      <c r="K691" s="42"/>
      <c r="L691" s="59"/>
      <c r="M691" s="50">
        <v>0</v>
      </c>
    </row>
    <row r="692" spans="1:22" customFormat="1" hidden="1">
      <c r="B692" s="43" t="s">
        <v>931</v>
      </c>
      <c r="C692" s="45" t="s">
        <v>470</v>
      </c>
      <c r="D692" s="44">
        <v>0</v>
      </c>
      <c r="E692" s="53"/>
      <c r="F692" s="90"/>
      <c r="G692" s="44">
        <v>0</v>
      </c>
      <c r="H692" s="53"/>
      <c r="I692" s="90"/>
      <c r="J692" s="44">
        <v>0</v>
      </c>
      <c r="K692" s="42"/>
      <c r="L692" s="59"/>
      <c r="M692" s="44">
        <v>0</v>
      </c>
    </row>
    <row r="693" spans="1:22">
      <c r="A693" s="21" t="s">
        <v>5618</v>
      </c>
      <c r="B693" s="99" t="s">
        <v>5677</v>
      </c>
      <c r="C693" s="71" t="s">
        <v>472</v>
      </c>
      <c r="D693" s="125">
        <f>SUM(D694:D701)</f>
        <v>180000</v>
      </c>
      <c r="E693" s="108"/>
      <c r="F693" s="126"/>
      <c r="G693" s="125">
        <f>SUM(G694:G701)</f>
        <v>50000</v>
      </c>
      <c r="H693" s="108"/>
      <c r="I693" s="126"/>
      <c r="J693" s="125">
        <f>SUM(J694:J701)</f>
        <v>50000</v>
      </c>
      <c r="L693" s="65"/>
      <c r="M693" s="178">
        <f>SUM(M694:M708)</f>
        <v>35000</v>
      </c>
      <c r="P693" s="212">
        <f>SUM(P694:P708)</f>
        <v>35000</v>
      </c>
      <c r="S693" s="212">
        <f>SUM(S694:S708)</f>
        <v>19200</v>
      </c>
      <c r="V693" s="212">
        <f>V694+V708</f>
        <v>5000</v>
      </c>
    </row>
    <row r="694" spans="1:22">
      <c r="A694" s="21" t="s">
        <v>5618</v>
      </c>
      <c r="B694" s="30" t="s">
        <v>5678</v>
      </c>
      <c r="C694" s="36" t="s">
        <v>474</v>
      </c>
      <c r="D694" s="128">
        <v>180000</v>
      </c>
      <c r="E694" s="108">
        <f>IF(D694&lt;G694,G694-D694,0)</f>
        <v>0</v>
      </c>
      <c r="F694" s="108">
        <f>IF(D694&gt;G694,D694-G694,0)</f>
        <v>130000</v>
      </c>
      <c r="G694" s="128">
        <v>50000</v>
      </c>
      <c r="H694" s="108"/>
      <c r="I694" s="108"/>
      <c r="J694" s="128">
        <f>+G694+H694-I694</f>
        <v>50000</v>
      </c>
      <c r="L694" s="65">
        <v>26017</v>
      </c>
      <c r="M694" s="128">
        <v>15000</v>
      </c>
      <c r="P694" s="59">
        <f>M694+N694-O694</f>
        <v>15000</v>
      </c>
      <c r="R694" s="21">
        <v>15000</v>
      </c>
      <c r="S694" s="59">
        <f>P694+Q694-R694</f>
        <v>0</v>
      </c>
      <c r="V694" s="59">
        <v>5000</v>
      </c>
    </row>
    <row r="695" spans="1:22" customFormat="1" hidden="1">
      <c r="B695" s="43" t="s">
        <v>932</v>
      </c>
      <c r="C695" s="45" t="s">
        <v>476</v>
      </c>
      <c r="D695" s="44">
        <v>0</v>
      </c>
      <c r="E695" s="53"/>
      <c r="F695" s="90"/>
      <c r="G695" s="44">
        <v>0</v>
      </c>
      <c r="H695" s="53"/>
      <c r="I695" s="90"/>
      <c r="J695" s="44">
        <v>0</v>
      </c>
      <c r="K695" s="42"/>
      <c r="L695" s="59"/>
      <c r="M695" s="44">
        <v>0</v>
      </c>
    </row>
    <row r="696" spans="1:22" customFormat="1" hidden="1">
      <c r="B696" s="43" t="s">
        <v>933</v>
      </c>
      <c r="C696" s="45" t="s">
        <v>478</v>
      </c>
      <c r="D696" s="44">
        <v>0</v>
      </c>
      <c r="E696" s="53"/>
      <c r="F696" s="90"/>
      <c r="G696" s="44">
        <v>0</v>
      </c>
      <c r="H696" s="53"/>
      <c r="I696" s="90"/>
      <c r="J696" s="44">
        <v>0</v>
      </c>
      <c r="K696" s="42"/>
      <c r="L696" s="59"/>
      <c r="M696" s="44">
        <v>0</v>
      </c>
    </row>
    <row r="697" spans="1:22" customFormat="1" hidden="1">
      <c r="B697" s="43" t="s">
        <v>934</v>
      </c>
      <c r="C697" s="45" t="s">
        <v>480</v>
      </c>
      <c r="D697" s="44">
        <v>0</v>
      </c>
      <c r="E697" s="53"/>
      <c r="F697" s="90"/>
      <c r="G697" s="44">
        <v>0</v>
      </c>
      <c r="H697" s="53"/>
      <c r="I697" s="90"/>
      <c r="J697" s="44">
        <v>0</v>
      </c>
      <c r="K697" s="42"/>
      <c r="L697" s="59"/>
      <c r="M697" s="44">
        <v>0</v>
      </c>
    </row>
    <row r="698" spans="1:22" customFormat="1" hidden="1">
      <c r="B698" s="43" t="s">
        <v>935</v>
      </c>
      <c r="C698" s="45" t="s">
        <v>482</v>
      </c>
      <c r="D698" s="44">
        <v>0</v>
      </c>
      <c r="E698" s="53"/>
      <c r="F698" s="90"/>
      <c r="G698" s="44">
        <v>0</v>
      </c>
      <c r="H698" s="53"/>
      <c r="I698" s="90"/>
      <c r="J698" s="44">
        <v>0</v>
      </c>
      <c r="K698" s="42"/>
      <c r="L698" s="59"/>
      <c r="M698" s="44">
        <v>0</v>
      </c>
    </row>
    <row r="699" spans="1:22" customFormat="1" hidden="1">
      <c r="B699" s="43" t="s">
        <v>936</v>
      </c>
      <c r="C699" s="45" t="s">
        <v>484</v>
      </c>
      <c r="D699" s="44">
        <v>0</v>
      </c>
      <c r="E699" s="53"/>
      <c r="F699" s="90"/>
      <c r="G699" s="44">
        <v>0</v>
      </c>
      <c r="H699" s="53"/>
      <c r="I699" s="90"/>
      <c r="J699" s="44">
        <v>0</v>
      </c>
      <c r="K699" s="42"/>
      <c r="L699" s="59"/>
      <c r="M699" s="44">
        <v>0</v>
      </c>
    </row>
    <row r="700" spans="1:22" customFormat="1" hidden="1">
      <c r="B700" s="43" t="s">
        <v>937</v>
      </c>
      <c r="C700" s="45" t="s">
        <v>486</v>
      </c>
      <c r="D700" s="44">
        <v>0</v>
      </c>
      <c r="E700" s="53"/>
      <c r="F700" s="90"/>
      <c r="G700" s="44">
        <v>0</v>
      </c>
      <c r="H700" s="53"/>
      <c r="I700" s="90"/>
      <c r="J700" s="44">
        <v>0</v>
      </c>
      <c r="K700" s="42"/>
      <c r="L700" s="59"/>
      <c r="M700" s="44">
        <v>0</v>
      </c>
    </row>
    <row r="701" spans="1:22" customFormat="1" hidden="1">
      <c r="B701" s="43" t="s">
        <v>938</v>
      </c>
      <c r="C701" s="45" t="s">
        <v>488</v>
      </c>
      <c r="D701" s="44">
        <v>0</v>
      </c>
      <c r="E701" s="53"/>
      <c r="F701" s="90"/>
      <c r="G701" s="44">
        <v>0</v>
      </c>
      <c r="H701" s="53"/>
      <c r="I701" s="90"/>
      <c r="J701" s="44">
        <v>0</v>
      </c>
      <c r="K701" s="42"/>
      <c r="L701" s="59"/>
      <c r="M701" s="44">
        <v>0</v>
      </c>
    </row>
    <row r="702" spans="1:22" customFormat="1" hidden="1">
      <c r="B702" s="39" t="s">
        <v>939</v>
      </c>
      <c r="C702" s="40" t="s">
        <v>490</v>
      </c>
      <c r="D702" s="46">
        <f>SUM(D703:D704)</f>
        <v>0</v>
      </c>
      <c r="E702" s="53"/>
      <c r="F702" s="91"/>
      <c r="G702" s="46">
        <f>SUM(G703:G704)</f>
        <v>0</v>
      </c>
      <c r="H702" s="53"/>
      <c r="I702" s="91"/>
      <c r="J702" s="46">
        <f>SUM(J703:J704)</f>
        <v>0</v>
      </c>
      <c r="K702" s="42"/>
      <c r="L702" s="59"/>
      <c r="M702" s="46">
        <f>SUM(M703:M704)</f>
        <v>0</v>
      </c>
    </row>
    <row r="703" spans="1:22" customFormat="1" hidden="1">
      <c r="B703" s="43" t="s">
        <v>940</v>
      </c>
      <c r="C703" s="45" t="s">
        <v>492</v>
      </c>
      <c r="D703" s="44">
        <v>0</v>
      </c>
      <c r="E703" s="53"/>
      <c r="F703" s="90"/>
      <c r="G703" s="44">
        <v>0</v>
      </c>
      <c r="H703" s="53"/>
      <c r="I703" s="90"/>
      <c r="J703" s="44">
        <v>0</v>
      </c>
      <c r="K703" s="42"/>
      <c r="L703" s="59"/>
      <c r="M703" s="44">
        <v>0</v>
      </c>
    </row>
    <row r="704" spans="1:22" customFormat="1" hidden="1">
      <c r="B704" s="43" t="s">
        <v>941</v>
      </c>
      <c r="C704" s="45" t="s">
        <v>494</v>
      </c>
      <c r="D704" s="44">
        <v>0</v>
      </c>
      <c r="E704" s="53"/>
      <c r="F704" s="90"/>
      <c r="G704" s="44">
        <v>0</v>
      </c>
      <c r="H704" s="53"/>
      <c r="I704" s="90"/>
      <c r="J704" s="44">
        <v>0</v>
      </c>
      <c r="K704" s="42"/>
      <c r="L704" s="59"/>
      <c r="M704" s="44">
        <v>0</v>
      </c>
    </row>
    <row r="705" spans="1:22" customFormat="1" hidden="1">
      <c r="B705" s="39" t="s">
        <v>942</v>
      </c>
      <c r="C705" s="40" t="s">
        <v>5519</v>
      </c>
      <c r="D705" s="46">
        <f>SUM(D706:D707)</f>
        <v>0</v>
      </c>
      <c r="E705" s="53"/>
      <c r="F705" s="91"/>
      <c r="G705" s="46">
        <f>SUM(G706:G707)</f>
        <v>0</v>
      </c>
      <c r="H705" s="53"/>
      <c r="I705" s="91"/>
      <c r="J705" s="46">
        <f>SUM(J706:J707)</f>
        <v>0</v>
      </c>
      <c r="K705" s="42"/>
      <c r="L705" s="59"/>
      <c r="M705" s="46">
        <f>SUM(M706:M707)</f>
        <v>0</v>
      </c>
    </row>
    <row r="706" spans="1:22" customFormat="1" hidden="1">
      <c r="B706" s="43" t="s">
        <v>943</v>
      </c>
      <c r="C706" s="45" t="s">
        <v>497</v>
      </c>
      <c r="D706" s="44">
        <v>0</v>
      </c>
      <c r="E706" s="53"/>
      <c r="F706" s="90"/>
      <c r="G706" s="44">
        <v>0</v>
      </c>
      <c r="H706" s="53"/>
      <c r="I706" s="90"/>
      <c r="J706" s="44">
        <v>0</v>
      </c>
      <c r="K706" s="42"/>
      <c r="L706" s="59"/>
      <c r="M706" s="44">
        <v>0</v>
      </c>
    </row>
    <row r="707" spans="1:22" customFormat="1" hidden="1">
      <c r="B707" s="43" t="s">
        <v>944</v>
      </c>
      <c r="C707" s="45" t="s">
        <v>499</v>
      </c>
      <c r="D707" s="44">
        <v>0</v>
      </c>
      <c r="E707" s="53"/>
      <c r="F707" s="90"/>
      <c r="G707" s="44">
        <v>0</v>
      </c>
      <c r="H707" s="53"/>
      <c r="I707" s="90"/>
      <c r="J707" s="44">
        <v>0</v>
      </c>
      <c r="K707" s="42"/>
      <c r="L707" s="59"/>
      <c r="M707" s="44">
        <v>0</v>
      </c>
    </row>
    <row r="708" spans="1:22" customFormat="1">
      <c r="B708" s="36" t="s">
        <v>6017</v>
      </c>
      <c r="C708" s="36" t="s">
        <v>482</v>
      </c>
      <c r="D708" s="44"/>
      <c r="E708" s="53"/>
      <c r="F708" s="90"/>
      <c r="G708" s="44"/>
      <c r="H708" s="53"/>
      <c r="I708" s="90"/>
      <c r="J708" s="44"/>
      <c r="K708" s="42"/>
      <c r="L708" s="59"/>
      <c r="M708" s="129">
        <v>20000</v>
      </c>
      <c r="P708" s="59">
        <f>M708+N708-O708</f>
        <v>20000</v>
      </c>
      <c r="R708">
        <v>800</v>
      </c>
      <c r="S708" s="59">
        <f>P708+Q708-R708</f>
        <v>19200</v>
      </c>
      <c r="V708" s="59">
        <v>0</v>
      </c>
    </row>
    <row r="709" spans="1:22">
      <c r="A709" s="21" t="s">
        <v>5618</v>
      </c>
      <c r="B709" s="196" t="s">
        <v>5920</v>
      </c>
      <c r="C709" s="71" t="s">
        <v>5521</v>
      </c>
      <c r="D709" s="125">
        <f>SUM(D710:D710)</f>
        <v>0</v>
      </c>
      <c r="E709" s="108"/>
      <c r="F709" s="126"/>
      <c r="G709" s="125">
        <f>SUM(G710:G710)</f>
        <v>500000</v>
      </c>
      <c r="H709" s="108"/>
      <c r="I709" s="126"/>
      <c r="J709" s="125">
        <f>SUM(J710:J710)</f>
        <v>500000</v>
      </c>
      <c r="L709" s="65"/>
      <c r="M709" s="178">
        <f>SUM(M710:M710)</f>
        <v>500000</v>
      </c>
      <c r="P709" s="212">
        <f>SUM(P710)</f>
        <v>500000</v>
      </c>
      <c r="S709" s="212">
        <f>SUM(S710)</f>
        <v>500000</v>
      </c>
      <c r="V709" s="212">
        <f>V710</f>
        <v>500000</v>
      </c>
    </row>
    <row r="710" spans="1:22">
      <c r="A710" s="21" t="s">
        <v>5618</v>
      </c>
      <c r="B710" s="29" t="s">
        <v>5921</v>
      </c>
      <c r="C710" s="36" t="s">
        <v>5522</v>
      </c>
      <c r="D710" s="128">
        <v>0</v>
      </c>
      <c r="E710" s="108"/>
      <c r="F710" s="133"/>
      <c r="G710" s="128">
        <v>500000</v>
      </c>
      <c r="H710" s="108"/>
      <c r="I710" s="133"/>
      <c r="J710" s="128">
        <f>+G710+H710-I710</f>
        <v>500000</v>
      </c>
      <c r="L710" s="65"/>
      <c r="M710" s="128">
        <f>+J710+K710-L710</f>
        <v>500000</v>
      </c>
      <c r="P710" s="59">
        <f>M710+N710-O710</f>
        <v>500000</v>
      </c>
      <c r="S710" s="59">
        <f>P710+Q710-R710</f>
        <v>500000</v>
      </c>
      <c r="V710" s="59">
        <v>500000</v>
      </c>
    </row>
    <row r="711" spans="1:22" s="31" customFormat="1" hidden="1">
      <c r="B711" s="68" t="s">
        <v>945</v>
      </c>
      <c r="C711" s="69" t="s">
        <v>501</v>
      </c>
      <c r="D711" s="76">
        <f>D712+D721+D726+D729+D736+D738+D747+D757+D763</f>
        <v>0</v>
      </c>
      <c r="E711" s="53"/>
      <c r="F711" s="92"/>
      <c r="G711" s="76">
        <f>G712+G721+G726+G729+G736+G738+G747+G757+G763</f>
        <v>0</v>
      </c>
      <c r="H711" s="53"/>
      <c r="I711" s="92"/>
      <c r="J711" s="76">
        <f>J712+J721+J726+J729+J736+J738+J747+J757+J763</f>
        <v>0</v>
      </c>
      <c r="K711" s="61"/>
      <c r="L711" s="65"/>
      <c r="M711" s="76">
        <f>M712+M721+M726+M729+M736+M738+M747+M757+M763</f>
        <v>0</v>
      </c>
    </row>
    <row r="712" spans="1:22" customFormat="1" hidden="1">
      <c r="B712" s="70" t="s">
        <v>946</v>
      </c>
      <c r="C712" s="40" t="s">
        <v>503</v>
      </c>
      <c r="D712" s="46">
        <f>SUM(D713:D720)</f>
        <v>0</v>
      </c>
      <c r="E712" s="53"/>
      <c r="F712" s="91"/>
      <c r="G712" s="46">
        <f>SUM(G713:G720)</f>
        <v>0</v>
      </c>
      <c r="H712" s="53"/>
      <c r="I712" s="91"/>
      <c r="J712" s="46">
        <f>SUM(J713:J720)</f>
        <v>0</v>
      </c>
      <c r="K712" s="61"/>
      <c r="L712" s="59"/>
      <c r="M712" s="46">
        <f>SUM(M713:M720)</f>
        <v>0</v>
      </c>
    </row>
    <row r="713" spans="1:22" customFormat="1" hidden="1">
      <c r="B713" s="28" t="s">
        <v>947</v>
      </c>
      <c r="C713" s="45" t="s">
        <v>505</v>
      </c>
      <c r="D713" s="44">
        <v>0</v>
      </c>
      <c r="E713" s="53"/>
      <c r="F713" s="90"/>
      <c r="G713" s="44">
        <v>0</v>
      </c>
      <c r="H713" s="53"/>
      <c r="I713" s="90"/>
      <c r="J713" s="44">
        <v>0</v>
      </c>
      <c r="K713" s="61"/>
      <c r="L713" s="59"/>
      <c r="M713" s="44">
        <v>0</v>
      </c>
    </row>
    <row r="714" spans="1:22" customFormat="1" hidden="1">
      <c r="B714" s="28" t="s">
        <v>948</v>
      </c>
      <c r="C714" s="45" t="s">
        <v>507</v>
      </c>
      <c r="D714" s="44">
        <v>0</v>
      </c>
      <c r="E714" s="53"/>
      <c r="F714" s="90"/>
      <c r="G714" s="44">
        <v>0</v>
      </c>
      <c r="H714" s="53"/>
      <c r="I714" s="90"/>
      <c r="J714" s="44">
        <v>0</v>
      </c>
      <c r="K714" s="61"/>
      <c r="L714" s="59"/>
      <c r="M714" s="44">
        <v>0</v>
      </c>
    </row>
    <row r="715" spans="1:22" customFormat="1" hidden="1">
      <c r="B715" s="43" t="s">
        <v>949</v>
      </c>
      <c r="C715" s="45" t="s">
        <v>509</v>
      </c>
      <c r="D715" s="44">
        <v>0</v>
      </c>
      <c r="E715" s="53"/>
      <c r="F715" s="90"/>
      <c r="G715" s="44">
        <v>0</v>
      </c>
      <c r="H715" s="53"/>
      <c r="I715" s="90"/>
      <c r="J715" s="44">
        <v>0</v>
      </c>
      <c r="K715" s="42"/>
      <c r="L715" s="59"/>
      <c r="M715" s="44">
        <v>0</v>
      </c>
    </row>
    <row r="716" spans="1:22" customFormat="1" hidden="1">
      <c r="B716" s="43" t="s">
        <v>950</v>
      </c>
      <c r="C716" s="45" t="s">
        <v>511</v>
      </c>
      <c r="D716" s="44">
        <v>0</v>
      </c>
      <c r="E716" s="53"/>
      <c r="F716" s="90"/>
      <c r="G716" s="44">
        <v>0</v>
      </c>
      <c r="H716" s="53"/>
      <c r="I716" s="90"/>
      <c r="J716" s="44">
        <v>0</v>
      </c>
      <c r="K716" s="42"/>
      <c r="L716" s="59"/>
      <c r="M716" s="44">
        <v>0</v>
      </c>
    </row>
    <row r="717" spans="1:22" customFormat="1" hidden="1">
      <c r="B717" s="28" t="s">
        <v>951</v>
      </c>
      <c r="C717" s="45" t="s">
        <v>513</v>
      </c>
      <c r="D717" s="44">
        <v>0</v>
      </c>
      <c r="E717" s="53"/>
      <c r="F717" s="90"/>
      <c r="G717" s="44">
        <v>0</v>
      </c>
      <c r="H717" s="53"/>
      <c r="I717" s="90"/>
      <c r="J717" s="44">
        <v>0</v>
      </c>
      <c r="K717" s="61"/>
      <c r="L717" s="59"/>
      <c r="M717" s="44">
        <v>0</v>
      </c>
    </row>
    <row r="718" spans="1:22" customFormat="1" hidden="1">
      <c r="B718" s="43" t="s">
        <v>952</v>
      </c>
      <c r="C718" s="45" t="s">
        <v>515</v>
      </c>
      <c r="D718" s="44">
        <v>0</v>
      </c>
      <c r="E718" s="53"/>
      <c r="F718" s="90"/>
      <c r="G718" s="44">
        <v>0</v>
      </c>
      <c r="H718" s="53"/>
      <c r="I718" s="90"/>
      <c r="J718" s="44">
        <v>0</v>
      </c>
      <c r="K718" s="42"/>
      <c r="L718" s="59"/>
      <c r="M718" s="44">
        <v>0</v>
      </c>
    </row>
    <row r="719" spans="1:22" customFormat="1" hidden="1">
      <c r="B719" s="43" t="s">
        <v>953</v>
      </c>
      <c r="C719" s="45" t="s">
        <v>517</v>
      </c>
      <c r="D719" s="44">
        <v>0</v>
      </c>
      <c r="E719" s="53"/>
      <c r="F719" s="90"/>
      <c r="G719" s="44">
        <v>0</v>
      </c>
      <c r="H719" s="53"/>
      <c r="I719" s="90"/>
      <c r="J719" s="44">
        <v>0</v>
      </c>
      <c r="K719" s="42"/>
      <c r="L719" s="59"/>
      <c r="M719" s="44">
        <v>0</v>
      </c>
    </row>
    <row r="720" spans="1:22" customFormat="1" hidden="1">
      <c r="B720" s="43" t="s">
        <v>954</v>
      </c>
      <c r="C720" s="45" t="s">
        <v>519</v>
      </c>
      <c r="D720" s="44">
        <v>0</v>
      </c>
      <c r="E720" s="53"/>
      <c r="F720" s="90"/>
      <c r="G720" s="44">
        <v>0</v>
      </c>
      <c r="H720" s="53"/>
      <c r="I720" s="90"/>
      <c r="J720" s="44">
        <v>0</v>
      </c>
      <c r="K720" s="42"/>
      <c r="L720" s="59"/>
      <c r="M720" s="44">
        <v>0</v>
      </c>
    </row>
    <row r="721" spans="2:13" customFormat="1" hidden="1">
      <c r="B721" s="39" t="s">
        <v>955</v>
      </c>
      <c r="C721" s="40" t="s">
        <v>521</v>
      </c>
      <c r="D721" s="46">
        <f>SUM(D722:D725)</f>
        <v>0</v>
      </c>
      <c r="E721" s="53"/>
      <c r="F721" s="91"/>
      <c r="G721" s="46">
        <f>SUM(G722:G725)</f>
        <v>0</v>
      </c>
      <c r="H721" s="53"/>
      <c r="I721" s="91"/>
      <c r="J721" s="46">
        <f>SUM(J722:J725)</f>
        <v>0</v>
      </c>
      <c r="K721" s="61"/>
      <c r="L721" s="59"/>
      <c r="M721" s="46">
        <f>SUM(M722:M725)</f>
        <v>0</v>
      </c>
    </row>
    <row r="722" spans="2:13" customFormat="1" hidden="1">
      <c r="B722" s="43" t="s">
        <v>956</v>
      </c>
      <c r="C722" s="45" t="s">
        <v>523</v>
      </c>
      <c r="D722" s="44">
        <v>0</v>
      </c>
      <c r="E722" s="53"/>
      <c r="F722" s="90"/>
      <c r="G722" s="44">
        <v>0</v>
      </c>
      <c r="H722" s="53"/>
      <c r="I722" s="90"/>
      <c r="J722" s="44">
        <v>0</v>
      </c>
      <c r="K722" s="61"/>
      <c r="L722" s="59"/>
      <c r="M722" s="44">
        <v>0</v>
      </c>
    </row>
    <row r="723" spans="2:13" customFormat="1" hidden="1">
      <c r="B723" s="43" t="s">
        <v>957</v>
      </c>
      <c r="C723" s="45" t="s">
        <v>525</v>
      </c>
      <c r="D723" s="44">
        <v>0</v>
      </c>
      <c r="E723" s="53"/>
      <c r="F723" s="90"/>
      <c r="G723" s="44">
        <v>0</v>
      </c>
      <c r="H723" s="53"/>
      <c r="I723" s="90"/>
      <c r="J723" s="44">
        <v>0</v>
      </c>
      <c r="K723" s="42"/>
      <c r="L723" s="59"/>
      <c r="M723" s="44">
        <v>0</v>
      </c>
    </row>
    <row r="724" spans="2:13" customFormat="1" hidden="1">
      <c r="B724" s="43" t="s">
        <v>958</v>
      </c>
      <c r="C724" s="45" t="s">
        <v>527</v>
      </c>
      <c r="D724" s="44">
        <v>0</v>
      </c>
      <c r="E724" s="53"/>
      <c r="F724" s="90"/>
      <c r="G724" s="44">
        <v>0</v>
      </c>
      <c r="H724" s="53"/>
      <c r="I724" s="90"/>
      <c r="J724" s="44">
        <v>0</v>
      </c>
      <c r="K724" s="42"/>
      <c r="L724" s="59"/>
      <c r="M724" s="44">
        <v>0</v>
      </c>
    </row>
    <row r="725" spans="2:13" customFormat="1" hidden="1">
      <c r="B725" s="28" t="s">
        <v>959</v>
      </c>
      <c r="C725" s="45" t="s">
        <v>529</v>
      </c>
      <c r="D725" s="44">
        <v>0</v>
      </c>
      <c r="E725" s="53"/>
      <c r="F725" s="90"/>
      <c r="G725" s="44">
        <v>0</v>
      </c>
      <c r="H725" s="53"/>
      <c r="I725" s="90"/>
      <c r="J725" s="44">
        <v>0</v>
      </c>
      <c r="K725" s="61"/>
      <c r="L725" s="59"/>
      <c r="M725" s="44">
        <v>0</v>
      </c>
    </row>
    <row r="726" spans="2:13" customFormat="1" hidden="1">
      <c r="B726" s="39" t="s">
        <v>960</v>
      </c>
      <c r="C726" s="40" t="s">
        <v>531</v>
      </c>
      <c r="D726" s="46">
        <f>SUM(D727:D728)</f>
        <v>0</v>
      </c>
      <c r="E726" s="53"/>
      <c r="F726" s="91"/>
      <c r="G726" s="46">
        <f>SUM(G727:G728)</f>
        <v>0</v>
      </c>
      <c r="H726" s="53"/>
      <c r="I726" s="91"/>
      <c r="J726" s="46">
        <f>SUM(J727:J728)</f>
        <v>0</v>
      </c>
      <c r="K726" s="42"/>
      <c r="L726" s="59"/>
      <c r="M726" s="46">
        <f>SUM(M727:M728)</f>
        <v>0</v>
      </c>
    </row>
    <row r="727" spans="2:13" customFormat="1" hidden="1">
      <c r="B727" s="43" t="s">
        <v>961</v>
      </c>
      <c r="C727" s="45" t="s">
        <v>533</v>
      </c>
      <c r="D727" s="44">
        <v>0</v>
      </c>
      <c r="E727" s="53"/>
      <c r="F727" s="90"/>
      <c r="G727" s="44">
        <v>0</v>
      </c>
      <c r="H727" s="53"/>
      <c r="I727" s="90"/>
      <c r="J727" s="44">
        <v>0</v>
      </c>
      <c r="K727" s="42"/>
      <c r="L727" s="59"/>
      <c r="M727" s="44">
        <v>0</v>
      </c>
    </row>
    <row r="728" spans="2:13" customFormat="1" hidden="1">
      <c r="B728" s="43" t="s">
        <v>962</v>
      </c>
      <c r="C728" s="45" t="s">
        <v>535</v>
      </c>
      <c r="D728" s="44">
        <v>0</v>
      </c>
      <c r="E728" s="53"/>
      <c r="F728" s="90"/>
      <c r="G728" s="44">
        <v>0</v>
      </c>
      <c r="H728" s="53"/>
      <c r="I728" s="90"/>
      <c r="J728" s="44">
        <v>0</v>
      </c>
      <c r="K728" s="42"/>
      <c r="L728" s="59"/>
      <c r="M728" s="44">
        <v>0</v>
      </c>
    </row>
    <row r="729" spans="2:13" hidden="1">
      <c r="B729" s="70" t="s">
        <v>963</v>
      </c>
      <c r="C729" s="71" t="s">
        <v>537</v>
      </c>
      <c r="D729" s="54">
        <f>SUM(D730:D735)</f>
        <v>0</v>
      </c>
      <c r="E729" s="53"/>
      <c r="F729" s="91"/>
      <c r="G729" s="54">
        <f>SUM(G730:G735)</f>
        <v>0</v>
      </c>
      <c r="H729" s="53"/>
      <c r="I729" s="91"/>
      <c r="J729" s="54">
        <f>SUM(J730:J735)</f>
        <v>0</v>
      </c>
      <c r="K729" s="63"/>
      <c r="L729" s="65"/>
      <c r="M729" s="54">
        <f>SUM(M730:M735)</f>
        <v>0</v>
      </c>
    </row>
    <row r="730" spans="2:13" hidden="1">
      <c r="B730" s="28" t="s">
        <v>964</v>
      </c>
      <c r="C730" s="36" t="s">
        <v>539</v>
      </c>
      <c r="D730" s="50">
        <v>0</v>
      </c>
      <c r="E730" s="53"/>
      <c r="F730" s="90"/>
      <c r="G730" s="50">
        <v>0</v>
      </c>
      <c r="H730" s="53"/>
      <c r="I730" s="90"/>
      <c r="J730" s="50">
        <v>0</v>
      </c>
      <c r="K730" s="63"/>
      <c r="L730" s="65"/>
      <c r="M730" s="50">
        <v>0</v>
      </c>
    </row>
    <row r="731" spans="2:13" customFormat="1" hidden="1">
      <c r="B731" s="43" t="s">
        <v>965</v>
      </c>
      <c r="C731" s="45" t="s">
        <v>541</v>
      </c>
      <c r="D731" s="44">
        <v>0</v>
      </c>
      <c r="E731" s="53"/>
      <c r="F731" s="90"/>
      <c r="G731" s="44">
        <v>0</v>
      </c>
      <c r="H731" s="53"/>
      <c r="I731" s="90"/>
      <c r="J731" s="44">
        <v>0</v>
      </c>
      <c r="K731" s="42"/>
      <c r="L731" s="59"/>
      <c r="M731" s="44">
        <v>0</v>
      </c>
    </row>
    <row r="732" spans="2:13" customFormat="1" hidden="1">
      <c r="B732" s="43" t="s">
        <v>966</v>
      </c>
      <c r="C732" s="45" t="s">
        <v>543</v>
      </c>
      <c r="D732" s="44">
        <v>0</v>
      </c>
      <c r="E732" s="53"/>
      <c r="F732" s="90"/>
      <c r="G732" s="44">
        <v>0</v>
      </c>
      <c r="H732" s="53"/>
      <c r="I732" s="90"/>
      <c r="J732" s="44">
        <v>0</v>
      </c>
      <c r="K732" s="42"/>
      <c r="L732" s="59"/>
      <c r="M732" s="44">
        <v>0</v>
      </c>
    </row>
    <row r="733" spans="2:13" customFormat="1" hidden="1">
      <c r="B733" s="43" t="s">
        <v>967</v>
      </c>
      <c r="C733" s="45" t="s">
        <v>545</v>
      </c>
      <c r="D733" s="44">
        <v>0</v>
      </c>
      <c r="E733" s="53"/>
      <c r="F733" s="90"/>
      <c r="G733" s="44">
        <v>0</v>
      </c>
      <c r="H733" s="53"/>
      <c r="I733" s="90"/>
      <c r="J733" s="44">
        <v>0</v>
      </c>
      <c r="K733" s="42"/>
      <c r="L733" s="59"/>
      <c r="M733" s="44">
        <v>0</v>
      </c>
    </row>
    <row r="734" spans="2:13" customFormat="1" hidden="1">
      <c r="B734" s="43" t="s">
        <v>968</v>
      </c>
      <c r="C734" s="45" t="s">
        <v>547</v>
      </c>
      <c r="D734" s="44">
        <v>0</v>
      </c>
      <c r="E734" s="53"/>
      <c r="F734" s="90"/>
      <c r="G734" s="44">
        <v>0</v>
      </c>
      <c r="H734" s="53"/>
      <c r="I734" s="90"/>
      <c r="J734" s="44">
        <v>0</v>
      </c>
      <c r="K734" s="42"/>
      <c r="L734" s="59"/>
      <c r="M734" s="44">
        <v>0</v>
      </c>
    </row>
    <row r="735" spans="2:13" customFormat="1" hidden="1">
      <c r="B735" s="43" t="s">
        <v>969</v>
      </c>
      <c r="C735" s="45" t="s">
        <v>549</v>
      </c>
      <c r="D735" s="44">
        <v>0</v>
      </c>
      <c r="E735" s="53"/>
      <c r="F735" s="90"/>
      <c r="G735" s="44">
        <v>0</v>
      </c>
      <c r="H735" s="53"/>
      <c r="I735" s="90"/>
      <c r="J735" s="44">
        <v>0</v>
      </c>
      <c r="K735" s="42"/>
      <c r="L735" s="59"/>
      <c r="M735" s="44">
        <v>0</v>
      </c>
    </row>
    <row r="736" spans="2:13" customFormat="1" hidden="1">
      <c r="B736" s="39" t="s">
        <v>970</v>
      </c>
      <c r="C736" s="40" t="s">
        <v>551</v>
      </c>
      <c r="D736" s="46">
        <f>SUM(D737)</f>
        <v>0</v>
      </c>
      <c r="E736" s="53"/>
      <c r="F736" s="91"/>
      <c r="G736" s="46">
        <f>SUM(G737)</f>
        <v>0</v>
      </c>
      <c r="H736" s="53"/>
      <c r="I736" s="91"/>
      <c r="J736" s="46">
        <f>SUM(J737)</f>
        <v>0</v>
      </c>
      <c r="K736" s="42"/>
      <c r="L736" s="59"/>
      <c r="M736" s="46">
        <f>SUM(M737)</f>
        <v>0</v>
      </c>
    </row>
    <row r="737" spans="2:13" customFormat="1" hidden="1">
      <c r="B737" s="43" t="s">
        <v>971</v>
      </c>
      <c r="C737" s="45" t="s">
        <v>553</v>
      </c>
      <c r="D737" s="44">
        <v>0</v>
      </c>
      <c r="E737" s="53"/>
      <c r="F737" s="90"/>
      <c r="G737" s="44">
        <v>0</v>
      </c>
      <c r="H737" s="53"/>
      <c r="I737" s="90"/>
      <c r="J737" s="44">
        <v>0</v>
      </c>
      <c r="K737" s="42"/>
      <c r="L737" s="59"/>
      <c r="M737" s="44">
        <v>0</v>
      </c>
    </row>
    <row r="738" spans="2:13" customFormat="1" hidden="1">
      <c r="B738" s="70" t="s">
        <v>972</v>
      </c>
      <c r="C738" s="40" t="s">
        <v>555</v>
      </c>
      <c r="D738" s="46">
        <f>SUM(D739:D746)</f>
        <v>0</v>
      </c>
      <c r="E738" s="53"/>
      <c r="F738" s="91"/>
      <c r="G738" s="46">
        <f>SUM(G739:G746)</f>
        <v>0</v>
      </c>
      <c r="H738" s="53"/>
      <c r="I738" s="91"/>
      <c r="J738" s="46">
        <f>SUM(J739:J746)</f>
        <v>0</v>
      </c>
      <c r="K738" s="61"/>
      <c r="L738" s="59"/>
      <c r="M738" s="46">
        <f>SUM(M739:M746)</f>
        <v>0</v>
      </c>
    </row>
    <row r="739" spans="2:13" customFormat="1" hidden="1">
      <c r="B739" s="43" t="s">
        <v>973</v>
      </c>
      <c r="C739" s="45" t="s">
        <v>557</v>
      </c>
      <c r="D739" s="44">
        <v>0</v>
      </c>
      <c r="E739" s="53"/>
      <c r="F739" s="90"/>
      <c r="G739" s="44">
        <v>0</v>
      </c>
      <c r="H739" s="53"/>
      <c r="I739" s="90"/>
      <c r="J739" s="44">
        <v>0</v>
      </c>
      <c r="K739" s="42"/>
      <c r="L739" s="59"/>
      <c r="M739" s="44">
        <v>0</v>
      </c>
    </row>
    <row r="740" spans="2:13" customFormat="1" hidden="1">
      <c r="B740" s="43" t="s">
        <v>974</v>
      </c>
      <c r="C740" s="45" t="s">
        <v>559</v>
      </c>
      <c r="D740" s="44">
        <v>0</v>
      </c>
      <c r="E740" s="53"/>
      <c r="F740" s="90"/>
      <c r="G740" s="44">
        <v>0</v>
      </c>
      <c r="H740" s="53"/>
      <c r="I740" s="90"/>
      <c r="J740" s="44">
        <v>0</v>
      </c>
      <c r="K740" s="42"/>
      <c r="L740" s="59"/>
      <c r="M740" s="44">
        <v>0</v>
      </c>
    </row>
    <row r="741" spans="2:13" customFormat="1" hidden="1">
      <c r="B741" s="43" t="s">
        <v>975</v>
      </c>
      <c r="C741" s="45" t="s">
        <v>561</v>
      </c>
      <c r="D741" s="44">
        <v>0</v>
      </c>
      <c r="E741" s="53"/>
      <c r="F741" s="90"/>
      <c r="G741" s="44">
        <v>0</v>
      </c>
      <c r="H741" s="53"/>
      <c r="I741" s="90"/>
      <c r="J741" s="44">
        <v>0</v>
      </c>
      <c r="K741" s="42"/>
      <c r="L741" s="59"/>
      <c r="M741" s="44">
        <v>0</v>
      </c>
    </row>
    <row r="742" spans="2:13" customFormat="1" hidden="1">
      <c r="B742" s="28" t="s">
        <v>976</v>
      </c>
      <c r="C742" s="45" t="s">
        <v>563</v>
      </c>
      <c r="D742" s="44">
        <v>0</v>
      </c>
      <c r="E742" s="53"/>
      <c r="F742" s="90"/>
      <c r="G742" s="44">
        <v>0</v>
      </c>
      <c r="H742" s="53"/>
      <c r="I742" s="90"/>
      <c r="J742" s="44">
        <v>0</v>
      </c>
      <c r="K742" s="61"/>
      <c r="L742" s="59"/>
      <c r="M742" s="44">
        <v>0</v>
      </c>
    </row>
    <row r="743" spans="2:13" customFormat="1" hidden="1">
      <c r="B743" s="43" t="s">
        <v>977</v>
      </c>
      <c r="C743" s="45" t="s">
        <v>565</v>
      </c>
      <c r="D743" s="44">
        <v>0</v>
      </c>
      <c r="E743" s="53"/>
      <c r="F743" s="90"/>
      <c r="G743" s="44">
        <v>0</v>
      </c>
      <c r="H743" s="53"/>
      <c r="I743" s="90"/>
      <c r="J743" s="44">
        <v>0</v>
      </c>
      <c r="K743" s="42"/>
      <c r="L743" s="59"/>
      <c r="M743" s="44">
        <v>0</v>
      </c>
    </row>
    <row r="744" spans="2:13" customFormat="1" hidden="1">
      <c r="B744" s="43" t="s">
        <v>978</v>
      </c>
      <c r="C744" s="45" t="s">
        <v>567</v>
      </c>
      <c r="D744" s="44">
        <v>0</v>
      </c>
      <c r="E744" s="53"/>
      <c r="F744" s="90"/>
      <c r="G744" s="44">
        <v>0</v>
      </c>
      <c r="H744" s="53"/>
      <c r="I744" s="90"/>
      <c r="J744" s="44">
        <v>0</v>
      </c>
      <c r="K744" s="42"/>
      <c r="L744" s="59"/>
      <c r="M744" s="44">
        <v>0</v>
      </c>
    </row>
    <row r="745" spans="2:13" customFormat="1" hidden="1">
      <c r="B745" s="43" t="s">
        <v>979</v>
      </c>
      <c r="C745" s="45" t="s">
        <v>569</v>
      </c>
      <c r="D745" s="44">
        <v>0</v>
      </c>
      <c r="E745" s="53"/>
      <c r="F745" s="90"/>
      <c r="G745" s="44">
        <v>0</v>
      </c>
      <c r="H745" s="53"/>
      <c r="I745" s="90"/>
      <c r="J745" s="44">
        <v>0</v>
      </c>
      <c r="K745" s="42"/>
      <c r="L745" s="59"/>
      <c r="M745" s="44">
        <v>0</v>
      </c>
    </row>
    <row r="746" spans="2:13" customFormat="1" hidden="1">
      <c r="B746" s="43" t="s">
        <v>980</v>
      </c>
      <c r="C746" s="45" t="s">
        <v>571</v>
      </c>
      <c r="D746" s="44">
        <v>0</v>
      </c>
      <c r="E746" s="53"/>
      <c r="F746" s="90"/>
      <c r="G746" s="44">
        <v>0</v>
      </c>
      <c r="H746" s="53"/>
      <c r="I746" s="90"/>
      <c r="J746" s="44">
        <v>0</v>
      </c>
      <c r="K746" s="42"/>
      <c r="L746" s="59"/>
      <c r="M746" s="44">
        <v>0</v>
      </c>
    </row>
    <row r="747" spans="2:13" customFormat="1" hidden="1">
      <c r="B747" s="39" t="s">
        <v>981</v>
      </c>
      <c r="C747" s="40" t="s">
        <v>573</v>
      </c>
      <c r="D747" s="46">
        <f>SUM(D748:D756)</f>
        <v>0</v>
      </c>
      <c r="E747" s="53"/>
      <c r="F747" s="91"/>
      <c r="G747" s="46">
        <f>SUM(G748:G756)</f>
        <v>0</v>
      </c>
      <c r="H747" s="53"/>
      <c r="I747" s="91"/>
      <c r="J747" s="46">
        <f>SUM(J748:J756)</f>
        <v>0</v>
      </c>
      <c r="K747" s="42"/>
      <c r="L747" s="59"/>
      <c r="M747" s="46">
        <f>SUM(M748:M756)</f>
        <v>0</v>
      </c>
    </row>
    <row r="748" spans="2:13" customFormat="1" hidden="1">
      <c r="B748" s="43" t="s">
        <v>982</v>
      </c>
      <c r="C748" s="45" t="s">
        <v>575</v>
      </c>
      <c r="D748" s="44">
        <v>0</v>
      </c>
      <c r="E748" s="53"/>
      <c r="F748" s="90"/>
      <c r="G748" s="44">
        <v>0</v>
      </c>
      <c r="H748" s="53"/>
      <c r="I748" s="90"/>
      <c r="J748" s="44">
        <v>0</v>
      </c>
      <c r="K748" s="42"/>
      <c r="L748" s="59"/>
      <c r="M748" s="44">
        <v>0</v>
      </c>
    </row>
    <row r="749" spans="2:13" customFormat="1" hidden="1">
      <c r="B749" s="43" t="s">
        <v>983</v>
      </c>
      <c r="C749" s="45" t="s">
        <v>577</v>
      </c>
      <c r="D749" s="44">
        <v>0</v>
      </c>
      <c r="E749" s="53"/>
      <c r="F749" s="90"/>
      <c r="G749" s="44">
        <v>0</v>
      </c>
      <c r="H749" s="53"/>
      <c r="I749" s="90"/>
      <c r="J749" s="44">
        <v>0</v>
      </c>
      <c r="K749" s="42"/>
      <c r="L749" s="59"/>
      <c r="M749" s="44">
        <v>0</v>
      </c>
    </row>
    <row r="750" spans="2:13" customFormat="1" hidden="1">
      <c r="B750" s="43" t="s">
        <v>984</v>
      </c>
      <c r="C750" s="45" t="s">
        <v>579</v>
      </c>
      <c r="D750" s="44">
        <v>0</v>
      </c>
      <c r="E750" s="53"/>
      <c r="F750" s="90"/>
      <c r="G750" s="44">
        <v>0</v>
      </c>
      <c r="H750" s="53"/>
      <c r="I750" s="90"/>
      <c r="J750" s="44">
        <v>0</v>
      </c>
      <c r="K750" s="42"/>
      <c r="L750" s="59"/>
      <c r="M750" s="44">
        <v>0</v>
      </c>
    </row>
    <row r="751" spans="2:13" customFormat="1" hidden="1">
      <c r="B751" s="43" t="s">
        <v>985</v>
      </c>
      <c r="C751" s="45" t="s">
        <v>581</v>
      </c>
      <c r="D751" s="44">
        <v>0</v>
      </c>
      <c r="E751" s="53"/>
      <c r="F751" s="90"/>
      <c r="G751" s="44">
        <v>0</v>
      </c>
      <c r="H751" s="53"/>
      <c r="I751" s="90"/>
      <c r="J751" s="44">
        <v>0</v>
      </c>
      <c r="K751" s="42"/>
      <c r="L751" s="59"/>
      <c r="M751" s="44">
        <v>0</v>
      </c>
    </row>
    <row r="752" spans="2:13" customFormat="1" hidden="1">
      <c r="B752" s="43" t="s">
        <v>986</v>
      </c>
      <c r="C752" s="45" t="s">
        <v>583</v>
      </c>
      <c r="D752" s="44">
        <v>0</v>
      </c>
      <c r="E752" s="53"/>
      <c r="F752" s="90"/>
      <c r="G752" s="44">
        <v>0</v>
      </c>
      <c r="H752" s="53"/>
      <c r="I752" s="90"/>
      <c r="J752" s="44">
        <v>0</v>
      </c>
      <c r="K752" s="42"/>
      <c r="L752" s="59"/>
      <c r="M752" s="44">
        <v>0</v>
      </c>
    </row>
    <row r="753" spans="2:13" customFormat="1" hidden="1">
      <c r="B753" s="43" t="s">
        <v>987</v>
      </c>
      <c r="C753" s="45" t="s">
        <v>585</v>
      </c>
      <c r="D753" s="44">
        <v>0</v>
      </c>
      <c r="E753" s="53"/>
      <c r="F753" s="90"/>
      <c r="G753" s="44">
        <v>0</v>
      </c>
      <c r="H753" s="53"/>
      <c r="I753" s="90"/>
      <c r="J753" s="44">
        <v>0</v>
      </c>
      <c r="K753" s="42"/>
      <c r="L753" s="59"/>
      <c r="M753" s="44">
        <v>0</v>
      </c>
    </row>
    <row r="754" spans="2:13" customFormat="1" hidden="1">
      <c r="B754" s="43" t="s">
        <v>988</v>
      </c>
      <c r="C754" s="45" t="s">
        <v>587</v>
      </c>
      <c r="D754" s="44">
        <v>0</v>
      </c>
      <c r="E754" s="53"/>
      <c r="F754" s="90"/>
      <c r="G754" s="44">
        <v>0</v>
      </c>
      <c r="H754" s="53"/>
      <c r="I754" s="90"/>
      <c r="J754" s="44">
        <v>0</v>
      </c>
      <c r="K754" s="42"/>
      <c r="L754" s="59"/>
      <c r="M754" s="44">
        <v>0</v>
      </c>
    </row>
    <row r="755" spans="2:13" customFormat="1" hidden="1">
      <c r="B755" s="43" t="s">
        <v>989</v>
      </c>
      <c r="C755" s="45" t="s">
        <v>589</v>
      </c>
      <c r="D755" s="44">
        <v>0</v>
      </c>
      <c r="E755" s="53"/>
      <c r="F755" s="90"/>
      <c r="G755" s="44">
        <v>0</v>
      </c>
      <c r="H755" s="53"/>
      <c r="I755" s="90"/>
      <c r="J755" s="44">
        <v>0</v>
      </c>
      <c r="K755" s="42"/>
      <c r="L755" s="59"/>
      <c r="M755" s="44">
        <v>0</v>
      </c>
    </row>
    <row r="756" spans="2:13" customFormat="1" hidden="1">
      <c r="B756" s="43" t="s">
        <v>990</v>
      </c>
      <c r="C756" s="45" t="s">
        <v>591</v>
      </c>
      <c r="D756" s="44">
        <v>0</v>
      </c>
      <c r="E756" s="53"/>
      <c r="F756" s="90"/>
      <c r="G756" s="44">
        <v>0</v>
      </c>
      <c r="H756" s="53"/>
      <c r="I756" s="90"/>
      <c r="J756" s="44">
        <v>0</v>
      </c>
      <c r="K756" s="42"/>
      <c r="L756" s="59"/>
      <c r="M756" s="44">
        <v>0</v>
      </c>
    </row>
    <row r="757" spans="2:13" hidden="1">
      <c r="B757" s="70" t="s">
        <v>991</v>
      </c>
      <c r="C757" s="71" t="s">
        <v>593</v>
      </c>
      <c r="D757" s="54">
        <f>SUM(D758:D762)</f>
        <v>0</v>
      </c>
      <c r="E757" s="53"/>
      <c r="F757" s="91"/>
      <c r="G757" s="54">
        <f>SUM(G758:G762)</f>
        <v>0</v>
      </c>
      <c r="H757" s="53"/>
      <c r="I757" s="91"/>
      <c r="J757" s="54">
        <f>SUM(J758:J762)</f>
        <v>0</v>
      </c>
      <c r="L757" s="65"/>
      <c r="M757" s="54">
        <f>SUM(M758:M762)</f>
        <v>0</v>
      </c>
    </row>
    <row r="758" spans="2:13" customFormat="1" hidden="1">
      <c r="B758" s="43" t="s">
        <v>992</v>
      </c>
      <c r="C758" s="45" t="s">
        <v>595</v>
      </c>
      <c r="D758" s="44">
        <v>0</v>
      </c>
      <c r="E758" s="53"/>
      <c r="F758" s="90"/>
      <c r="G758" s="44">
        <v>0</v>
      </c>
      <c r="H758" s="53"/>
      <c r="I758" s="90"/>
      <c r="J758" s="44">
        <v>0</v>
      </c>
      <c r="K758" s="42"/>
      <c r="L758" s="59"/>
      <c r="M758" s="44">
        <v>0</v>
      </c>
    </row>
    <row r="759" spans="2:13" customFormat="1" hidden="1">
      <c r="B759" s="43" t="s">
        <v>993</v>
      </c>
      <c r="C759" s="45" t="s">
        <v>597</v>
      </c>
      <c r="D759" s="44">
        <v>0</v>
      </c>
      <c r="E759" s="53"/>
      <c r="F759" s="90"/>
      <c r="G759" s="44">
        <v>0</v>
      </c>
      <c r="H759" s="53"/>
      <c r="I759" s="90"/>
      <c r="J759" s="44">
        <v>0</v>
      </c>
      <c r="K759" s="42"/>
      <c r="L759" s="59"/>
      <c r="M759" s="44">
        <v>0</v>
      </c>
    </row>
    <row r="760" spans="2:13" customFormat="1" hidden="1">
      <c r="B760" s="43" t="s">
        <v>994</v>
      </c>
      <c r="C760" s="45" t="s">
        <v>599</v>
      </c>
      <c r="D760" s="44">
        <v>0</v>
      </c>
      <c r="E760" s="53"/>
      <c r="F760" s="90"/>
      <c r="G760" s="44">
        <v>0</v>
      </c>
      <c r="H760" s="53"/>
      <c r="I760" s="90"/>
      <c r="J760" s="44">
        <v>0</v>
      </c>
      <c r="K760" s="42"/>
      <c r="L760" s="59"/>
      <c r="M760" s="44">
        <v>0</v>
      </c>
    </row>
    <row r="761" spans="2:13" hidden="1">
      <c r="B761" s="28" t="s">
        <v>995</v>
      </c>
      <c r="C761" s="36" t="s">
        <v>601</v>
      </c>
      <c r="D761" s="50">
        <v>0</v>
      </c>
      <c r="E761" s="53"/>
      <c r="F761" s="90"/>
      <c r="G761" s="50">
        <v>0</v>
      </c>
      <c r="H761" s="53"/>
      <c r="I761" s="90"/>
      <c r="J761" s="50">
        <v>0</v>
      </c>
      <c r="L761" s="65"/>
      <c r="M761" s="50">
        <v>0</v>
      </c>
    </row>
    <row r="762" spans="2:13" customFormat="1" hidden="1">
      <c r="B762" s="43" t="s">
        <v>996</v>
      </c>
      <c r="C762" s="45" t="s">
        <v>603</v>
      </c>
      <c r="D762" s="44">
        <v>0</v>
      </c>
      <c r="E762" s="53"/>
      <c r="F762" s="90"/>
      <c r="G762" s="44">
        <v>0</v>
      </c>
      <c r="H762" s="53"/>
      <c r="I762" s="90"/>
      <c r="J762" s="44">
        <v>0</v>
      </c>
      <c r="K762" s="42"/>
      <c r="L762" s="59"/>
      <c r="M762" s="44">
        <v>0</v>
      </c>
    </row>
    <row r="763" spans="2:13" customFormat="1" hidden="1">
      <c r="B763" s="39" t="s">
        <v>997</v>
      </c>
      <c r="C763" s="40" t="s">
        <v>605</v>
      </c>
      <c r="D763" s="46">
        <f>SUM(D764:D772)</f>
        <v>0</v>
      </c>
      <c r="E763" s="53"/>
      <c r="F763" s="91"/>
      <c r="G763" s="46">
        <f>SUM(G764:G772)</f>
        <v>0</v>
      </c>
      <c r="H763" s="53"/>
      <c r="I763" s="91"/>
      <c r="J763" s="46">
        <f>SUM(J764:J772)</f>
        <v>0</v>
      </c>
      <c r="K763" s="42"/>
      <c r="L763" s="59"/>
      <c r="M763" s="46">
        <f>SUM(M764:M772)</f>
        <v>0</v>
      </c>
    </row>
    <row r="764" spans="2:13" customFormat="1" hidden="1">
      <c r="B764" s="43" t="s">
        <v>998</v>
      </c>
      <c r="C764" s="45" t="s">
        <v>607</v>
      </c>
      <c r="D764" s="44">
        <v>0</v>
      </c>
      <c r="E764" s="53"/>
      <c r="F764" s="90"/>
      <c r="G764" s="44">
        <v>0</v>
      </c>
      <c r="H764" s="53"/>
      <c r="I764" s="90"/>
      <c r="J764" s="44">
        <v>0</v>
      </c>
      <c r="K764" s="42"/>
      <c r="L764" s="59"/>
      <c r="M764" s="44">
        <v>0</v>
      </c>
    </row>
    <row r="765" spans="2:13" customFormat="1" hidden="1">
      <c r="B765" s="43" t="s">
        <v>999</v>
      </c>
      <c r="C765" s="45" t="s">
        <v>609</v>
      </c>
      <c r="D765" s="44">
        <v>0</v>
      </c>
      <c r="E765" s="53"/>
      <c r="F765" s="90"/>
      <c r="G765" s="44">
        <v>0</v>
      </c>
      <c r="H765" s="53"/>
      <c r="I765" s="90"/>
      <c r="J765" s="44">
        <v>0</v>
      </c>
      <c r="K765" s="42"/>
      <c r="L765" s="59"/>
      <c r="M765" s="44">
        <v>0</v>
      </c>
    </row>
    <row r="766" spans="2:13" customFormat="1" hidden="1">
      <c r="B766" s="43" t="s">
        <v>1000</v>
      </c>
      <c r="C766" s="45" t="s">
        <v>611</v>
      </c>
      <c r="D766" s="44">
        <v>0</v>
      </c>
      <c r="E766" s="53"/>
      <c r="F766" s="90"/>
      <c r="G766" s="44">
        <v>0</v>
      </c>
      <c r="H766" s="53"/>
      <c r="I766" s="90"/>
      <c r="J766" s="44">
        <v>0</v>
      </c>
      <c r="K766" s="42"/>
      <c r="L766" s="59"/>
      <c r="M766" s="44">
        <v>0</v>
      </c>
    </row>
    <row r="767" spans="2:13" customFormat="1" hidden="1">
      <c r="B767" s="43" t="s">
        <v>1001</v>
      </c>
      <c r="C767" s="45" t="s">
        <v>613</v>
      </c>
      <c r="D767" s="44">
        <v>0</v>
      </c>
      <c r="E767" s="53"/>
      <c r="F767" s="90"/>
      <c r="G767" s="44">
        <v>0</v>
      </c>
      <c r="H767" s="53"/>
      <c r="I767" s="90"/>
      <c r="J767" s="44">
        <v>0</v>
      </c>
      <c r="K767" s="42"/>
      <c r="L767" s="59"/>
      <c r="M767" s="44">
        <v>0</v>
      </c>
    </row>
    <row r="768" spans="2:13" customFormat="1" hidden="1">
      <c r="B768" s="43" t="s">
        <v>1002</v>
      </c>
      <c r="C768" s="45" t="s">
        <v>615</v>
      </c>
      <c r="D768" s="44">
        <v>0</v>
      </c>
      <c r="E768" s="53"/>
      <c r="F768" s="90"/>
      <c r="G768" s="44">
        <v>0</v>
      </c>
      <c r="H768" s="53"/>
      <c r="I768" s="90"/>
      <c r="J768" s="44">
        <v>0</v>
      </c>
      <c r="K768" s="42"/>
      <c r="L768" s="59"/>
      <c r="M768" s="44">
        <v>0</v>
      </c>
    </row>
    <row r="769" spans="1:13" customFormat="1" hidden="1">
      <c r="B769" s="43" t="s">
        <v>1003</v>
      </c>
      <c r="C769" s="45" t="s">
        <v>617</v>
      </c>
      <c r="D769" s="44">
        <v>0</v>
      </c>
      <c r="E769" s="53"/>
      <c r="F769" s="90"/>
      <c r="G769" s="44">
        <v>0</v>
      </c>
      <c r="H769" s="53"/>
      <c r="I769" s="90"/>
      <c r="J769" s="44">
        <v>0</v>
      </c>
      <c r="K769" s="42"/>
      <c r="L769" s="59"/>
      <c r="M769" s="44">
        <v>0</v>
      </c>
    </row>
    <row r="770" spans="1:13" customFormat="1" hidden="1">
      <c r="B770" s="43" t="s">
        <v>1004</v>
      </c>
      <c r="C770" s="45" t="s">
        <v>619</v>
      </c>
      <c r="D770" s="44">
        <v>0</v>
      </c>
      <c r="E770" s="53"/>
      <c r="F770" s="90"/>
      <c r="G770" s="44">
        <v>0</v>
      </c>
      <c r="H770" s="53"/>
      <c r="I770" s="90"/>
      <c r="J770" s="44">
        <v>0</v>
      </c>
      <c r="K770" s="42"/>
      <c r="L770" s="59"/>
      <c r="M770" s="44">
        <v>0</v>
      </c>
    </row>
    <row r="771" spans="1:13" customFormat="1" hidden="1">
      <c r="B771" s="43" t="s">
        <v>1005</v>
      </c>
      <c r="C771" s="45" t="s">
        <v>621</v>
      </c>
      <c r="D771" s="44">
        <v>0</v>
      </c>
      <c r="E771" s="53"/>
      <c r="F771" s="90"/>
      <c r="G771" s="44">
        <v>0</v>
      </c>
      <c r="H771" s="53"/>
      <c r="I771" s="90"/>
      <c r="J771" s="44">
        <v>0</v>
      </c>
      <c r="K771" s="42"/>
      <c r="L771" s="59"/>
      <c r="M771" s="44">
        <v>0</v>
      </c>
    </row>
    <row r="772" spans="1:13" customFormat="1" hidden="1">
      <c r="B772" s="43" t="s">
        <v>1006</v>
      </c>
      <c r="C772" s="45" t="s">
        <v>623</v>
      </c>
      <c r="D772" s="44">
        <v>0</v>
      </c>
      <c r="E772" s="53"/>
      <c r="F772" s="90"/>
      <c r="G772" s="44">
        <v>0</v>
      </c>
      <c r="H772" s="53"/>
      <c r="I772" s="90"/>
      <c r="J772" s="44">
        <v>0</v>
      </c>
      <c r="K772" s="42"/>
      <c r="L772" s="59"/>
      <c r="M772" s="44">
        <v>0</v>
      </c>
    </row>
    <row r="773" spans="1:13" s="17" customFormat="1" hidden="1">
      <c r="A773" s="17" t="s">
        <v>5618</v>
      </c>
      <c r="B773" s="172" t="s">
        <v>5996</v>
      </c>
      <c r="C773" s="173" t="s">
        <v>625</v>
      </c>
      <c r="D773" s="49">
        <f>D774+D783+D792</f>
        <v>0</v>
      </c>
      <c r="E773" s="53"/>
      <c r="F773" s="92"/>
      <c r="G773" s="49">
        <f>G774+G783+G792</f>
        <v>0</v>
      </c>
      <c r="H773" s="53"/>
      <c r="I773" s="92"/>
      <c r="J773" s="49">
        <f>J774+J783+J792</f>
        <v>170000</v>
      </c>
      <c r="L773" s="59"/>
      <c r="M773" s="174">
        <f>M774+M783+M792</f>
        <v>0</v>
      </c>
    </row>
    <row r="774" spans="1:13" customFormat="1" hidden="1">
      <c r="B774" s="39" t="s">
        <v>1007</v>
      </c>
      <c r="C774" s="40" t="s">
        <v>627</v>
      </c>
      <c r="D774" s="46">
        <f>SUM(D775:D782)</f>
        <v>0</v>
      </c>
      <c r="E774" s="53"/>
      <c r="F774" s="91"/>
      <c r="G774" s="46">
        <f>SUM(G775:G782)</f>
        <v>0</v>
      </c>
      <c r="H774" s="53"/>
      <c r="I774" s="91"/>
      <c r="J774" s="46">
        <f>SUM(J775:J782)</f>
        <v>0</v>
      </c>
      <c r="K774" s="42"/>
      <c r="L774" s="59"/>
      <c r="M774" s="46">
        <f>SUM(M775:M782)</f>
        <v>0</v>
      </c>
    </row>
    <row r="775" spans="1:13" customFormat="1" hidden="1">
      <c r="B775" s="43" t="s">
        <v>1008</v>
      </c>
      <c r="C775" s="45" t="s">
        <v>629</v>
      </c>
      <c r="D775" s="44">
        <v>0</v>
      </c>
      <c r="E775" s="53"/>
      <c r="F775" s="90"/>
      <c r="G775" s="44">
        <v>0</v>
      </c>
      <c r="H775" s="53"/>
      <c r="I775" s="90"/>
      <c r="J775" s="44">
        <v>0</v>
      </c>
      <c r="K775" s="42"/>
      <c r="L775" s="59"/>
      <c r="M775" s="44">
        <v>0</v>
      </c>
    </row>
    <row r="776" spans="1:13" customFormat="1" hidden="1">
      <c r="B776" s="43" t="s">
        <v>1009</v>
      </c>
      <c r="C776" s="45" t="s">
        <v>631</v>
      </c>
      <c r="D776" s="44">
        <v>0</v>
      </c>
      <c r="E776" s="53"/>
      <c r="F776" s="90"/>
      <c r="G776" s="44">
        <v>0</v>
      </c>
      <c r="H776" s="53"/>
      <c r="I776" s="90"/>
      <c r="J776" s="44">
        <v>0</v>
      </c>
      <c r="K776" s="42"/>
      <c r="L776" s="59"/>
      <c r="M776" s="44">
        <v>0</v>
      </c>
    </row>
    <row r="777" spans="1:13" customFormat="1" hidden="1">
      <c r="B777" s="43" t="s">
        <v>1010</v>
      </c>
      <c r="C777" s="45" t="s">
        <v>633</v>
      </c>
      <c r="D777" s="44">
        <v>0</v>
      </c>
      <c r="E777" s="53"/>
      <c r="F777" s="90"/>
      <c r="G777" s="44">
        <v>0</v>
      </c>
      <c r="H777" s="53"/>
      <c r="I777" s="90"/>
      <c r="J777" s="44">
        <v>0</v>
      </c>
      <c r="K777" s="42"/>
      <c r="L777" s="59"/>
      <c r="M777" s="44">
        <v>0</v>
      </c>
    </row>
    <row r="778" spans="1:13" customFormat="1" hidden="1">
      <c r="B778" s="43" t="s">
        <v>1011</v>
      </c>
      <c r="C778" s="45" t="s">
        <v>635</v>
      </c>
      <c r="D778" s="44">
        <v>0</v>
      </c>
      <c r="E778" s="53"/>
      <c r="F778" s="90"/>
      <c r="G778" s="44">
        <v>0</v>
      </c>
      <c r="H778" s="53"/>
      <c r="I778" s="90"/>
      <c r="J778" s="44">
        <v>0</v>
      </c>
      <c r="K778" s="42"/>
      <c r="L778" s="59"/>
      <c r="M778" s="44">
        <v>0</v>
      </c>
    </row>
    <row r="779" spans="1:13" customFormat="1" hidden="1">
      <c r="B779" s="43" t="s">
        <v>1012</v>
      </c>
      <c r="C779" s="45" t="s">
        <v>637</v>
      </c>
      <c r="D779" s="44">
        <v>0</v>
      </c>
      <c r="E779" s="53"/>
      <c r="F779" s="90"/>
      <c r="G779" s="44">
        <v>0</v>
      </c>
      <c r="H779" s="53"/>
      <c r="I779" s="90"/>
      <c r="J779" s="44">
        <v>0</v>
      </c>
      <c r="K779" s="42"/>
      <c r="L779" s="59"/>
      <c r="M779" s="44">
        <v>0</v>
      </c>
    </row>
    <row r="780" spans="1:13" customFormat="1" hidden="1">
      <c r="B780" s="43" t="s">
        <v>1013</v>
      </c>
      <c r="C780" s="45" t="s">
        <v>639</v>
      </c>
      <c r="D780" s="44">
        <v>0</v>
      </c>
      <c r="E780" s="53"/>
      <c r="F780" s="90"/>
      <c r="G780" s="44">
        <v>0</v>
      </c>
      <c r="H780" s="53"/>
      <c r="I780" s="90"/>
      <c r="J780" s="44">
        <v>0</v>
      </c>
      <c r="K780" s="42"/>
      <c r="L780" s="59"/>
      <c r="M780" s="44">
        <v>0</v>
      </c>
    </row>
    <row r="781" spans="1:13" customFormat="1" hidden="1">
      <c r="B781" s="43" t="s">
        <v>1014</v>
      </c>
      <c r="C781" s="45" t="s">
        <v>641</v>
      </c>
      <c r="D781" s="44">
        <v>0</v>
      </c>
      <c r="E781" s="53"/>
      <c r="F781" s="90"/>
      <c r="G781" s="44">
        <v>0</v>
      </c>
      <c r="H781" s="53"/>
      <c r="I781" s="90"/>
      <c r="J781" s="44">
        <v>0</v>
      </c>
      <c r="K781" s="42"/>
      <c r="L781" s="59"/>
      <c r="M781" s="44">
        <v>0</v>
      </c>
    </row>
    <row r="782" spans="1:13" customFormat="1" hidden="1">
      <c r="B782" s="43" t="s">
        <v>1015</v>
      </c>
      <c r="C782" s="45" t="s">
        <v>643</v>
      </c>
      <c r="D782" s="44">
        <v>0</v>
      </c>
      <c r="E782" s="53"/>
      <c r="F782" s="90"/>
      <c r="G782" s="44">
        <v>0</v>
      </c>
      <c r="H782" s="53"/>
      <c r="I782" s="90"/>
      <c r="J782" s="44">
        <v>0</v>
      </c>
      <c r="K782" s="42"/>
      <c r="L782" s="59"/>
      <c r="M782" s="44">
        <v>0</v>
      </c>
    </row>
    <row r="783" spans="1:13" customFormat="1" hidden="1">
      <c r="A783" t="s">
        <v>5618</v>
      </c>
      <c r="B783" s="172" t="s">
        <v>5995</v>
      </c>
      <c r="C783" s="175" t="s">
        <v>645</v>
      </c>
      <c r="D783" s="46">
        <f>SUM(D784:D791)</f>
        <v>0</v>
      </c>
      <c r="E783" s="53"/>
      <c r="F783" s="91"/>
      <c r="G783" s="46">
        <f>SUM(G784:G791)</f>
        <v>0</v>
      </c>
      <c r="H783" s="53"/>
      <c r="I783" s="91"/>
      <c r="J783" s="46">
        <f>SUM(J784:J791)</f>
        <v>170000</v>
      </c>
      <c r="K783" s="42"/>
      <c r="L783" s="59"/>
      <c r="M783" s="176">
        <f>SUM(M784:M791)</f>
        <v>0</v>
      </c>
    </row>
    <row r="784" spans="1:13" customFormat="1" hidden="1">
      <c r="B784" s="43" t="s">
        <v>1016</v>
      </c>
      <c r="C784" s="45" t="s">
        <v>629</v>
      </c>
      <c r="D784" s="44">
        <v>0</v>
      </c>
      <c r="E784" s="53"/>
      <c r="F784" s="90"/>
      <c r="G784" s="44">
        <v>0</v>
      </c>
      <c r="H784" s="53"/>
      <c r="I784" s="90"/>
      <c r="J784" s="44">
        <v>0</v>
      </c>
      <c r="K784" s="42"/>
      <c r="L784" s="59"/>
      <c r="M784" s="44">
        <v>0</v>
      </c>
    </row>
    <row r="785" spans="1:13" customFormat="1" hidden="1">
      <c r="A785" t="s">
        <v>5618</v>
      </c>
      <c r="B785" s="172" t="s">
        <v>5997</v>
      </c>
      <c r="C785" s="175" t="s">
        <v>631</v>
      </c>
      <c r="D785" s="44">
        <v>0</v>
      </c>
      <c r="E785" s="53"/>
      <c r="F785" s="90"/>
      <c r="G785" s="44">
        <v>0</v>
      </c>
      <c r="H785" s="53"/>
      <c r="I785" s="90"/>
      <c r="J785" s="128">
        <f t="shared" ref="J785:J786" si="12">+G785+H785-I785</f>
        <v>0</v>
      </c>
      <c r="K785" s="42"/>
      <c r="L785" s="59"/>
      <c r="M785" s="169">
        <f t="shared" ref="M785" si="13">+J785+K785-L785</f>
        <v>0</v>
      </c>
    </row>
    <row r="786" spans="1:13" customFormat="1" hidden="1">
      <c r="A786" t="s">
        <v>5618</v>
      </c>
      <c r="B786" s="170" t="s">
        <v>5998</v>
      </c>
      <c r="C786" s="168" t="s">
        <v>5999</v>
      </c>
      <c r="D786" s="44">
        <v>0</v>
      </c>
      <c r="E786" s="53"/>
      <c r="F786" s="90"/>
      <c r="G786" s="44">
        <v>0</v>
      </c>
      <c r="H786" s="53">
        <v>170000</v>
      </c>
      <c r="I786" s="90"/>
      <c r="J786" s="128">
        <f t="shared" si="12"/>
        <v>170000</v>
      </c>
      <c r="K786" s="42"/>
      <c r="L786" s="59"/>
      <c r="M786" s="169">
        <v>0</v>
      </c>
    </row>
    <row r="787" spans="1:13" customFormat="1" hidden="1">
      <c r="B787" s="43" t="s">
        <v>1017</v>
      </c>
      <c r="C787" s="45" t="s">
        <v>635</v>
      </c>
      <c r="D787" s="44">
        <v>0</v>
      </c>
      <c r="E787" s="53"/>
      <c r="F787" s="90"/>
      <c r="G787" s="44">
        <v>0</v>
      </c>
      <c r="H787" s="53"/>
      <c r="I787" s="90"/>
      <c r="J787" s="44">
        <v>0</v>
      </c>
      <c r="K787" s="42"/>
      <c r="L787" s="59"/>
      <c r="M787" s="44">
        <v>0</v>
      </c>
    </row>
    <row r="788" spans="1:13" customFormat="1" hidden="1">
      <c r="B788" s="43" t="s">
        <v>1018</v>
      </c>
      <c r="C788" s="45" t="s">
        <v>637</v>
      </c>
      <c r="D788" s="44">
        <v>0</v>
      </c>
      <c r="E788" s="53"/>
      <c r="F788" s="90"/>
      <c r="G788" s="44">
        <v>0</v>
      </c>
      <c r="H788" s="53"/>
      <c r="I788" s="90"/>
      <c r="J788" s="44">
        <v>0</v>
      </c>
      <c r="K788" s="42"/>
      <c r="L788" s="59"/>
      <c r="M788" s="44">
        <v>0</v>
      </c>
    </row>
    <row r="789" spans="1:13" customFormat="1" hidden="1">
      <c r="B789" s="43" t="s">
        <v>1019</v>
      </c>
      <c r="C789" s="45" t="s">
        <v>639</v>
      </c>
      <c r="D789" s="44">
        <v>0</v>
      </c>
      <c r="E789" s="53"/>
      <c r="F789" s="90"/>
      <c r="G789" s="44">
        <v>0</v>
      </c>
      <c r="H789" s="53"/>
      <c r="I789" s="90"/>
      <c r="J789" s="44">
        <v>0</v>
      </c>
      <c r="K789" s="42"/>
      <c r="L789" s="59"/>
      <c r="M789" s="44">
        <v>0</v>
      </c>
    </row>
    <row r="790" spans="1:13" customFormat="1" hidden="1">
      <c r="B790" s="43" t="s">
        <v>1020</v>
      </c>
      <c r="C790" s="45" t="s">
        <v>641</v>
      </c>
      <c r="D790" s="44">
        <v>0</v>
      </c>
      <c r="E790" s="53"/>
      <c r="F790" s="90"/>
      <c r="G790" s="44">
        <v>0</v>
      </c>
      <c r="H790" s="53"/>
      <c r="I790" s="90"/>
      <c r="J790" s="44">
        <v>0</v>
      </c>
      <c r="K790" s="42"/>
      <c r="L790" s="59"/>
      <c r="M790" s="44">
        <v>0</v>
      </c>
    </row>
    <row r="791" spans="1:13" customFormat="1" hidden="1">
      <c r="B791" s="43" t="s">
        <v>1021</v>
      </c>
      <c r="C791" s="45" t="s">
        <v>643</v>
      </c>
      <c r="D791" s="44">
        <v>0</v>
      </c>
      <c r="E791" s="53"/>
      <c r="F791" s="90"/>
      <c r="G791" s="44">
        <v>0</v>
      </c>
      <c r="H791" s="53"/>
      <c r="I791" s="90"/>
      <c r="J791" s="44">
        <v>0</v>
      </c>
      <c r="K791" s="42"/>
      <c r="L791" s="59"/>
      <c r="M791" s="44">
        <v>0</v>
      </c>
    </row>
    <row r="792" spans="1:13" customFormat="1" hidden="1">
      <c r="B792" s="39" t="s">
        <v>1022</v>
      </c>
      <c r="C792" s="40" t="s">
        <v>655</v>
      </c>
      <c r="D792" s="46">
        <f>SUM(D793:D795)</f>
        <v>0</v>
      </c>
      <c r="E792" s="53"/>
      <c r="F792" s="91"/>
      <c r="G792" s="46">
        <f>SUM(G793:G795)</f>
        <v>0</v>
      </c>
      <c r="H792" s="53"/>
      <c r="I792" s="91"/>
      <c r="J792" s="46">
        <f>SUM(J793:J795)</f>
        <v>0</v>
      </c>
      <c r="K792" s="42"/>
      <c r="L792" s="59"/>
      <c r="M792" s="46">
        <f>SUM(M793:M795)</f>
        <v>0</v>
      </c>
    </row>
    <row r="793" spans="1:13" customFormat="1" hidden="1">
      <c r="B793" s="43" t="s">
        <v>1023</v>
      </c>
      <c r="C793" s="45" t="s">
        <v>657</v>
      </c>
      <c r="D793" s="44">
        <v>0</v>
      </c>
      <c r="E793" s="53"/>
      <c r="F793" s="90"/>
      <c r="G793" s="44">
        <v>0</v>
      </c>
      <c r="H793" s="53"/>
      <c r="I793" s="90"/>
      <c r="J793" s="44">
        <v>0</v>
      </c>
      <c r="K793" s="42"/>
      <c r="L793" s="59"/>
      <c r="M793" s="44">
        <v>0</v>
      </c>
    </row>
    <row r="794" spans="1:13" customFormat="1" hidden="1">
      <c r="B794" s="43" t="s">
        <v>1024</v>
      </c>
      <c r="C794" s="45" t="s">
        <v>659</v>
      </c>
      <c r="D794" s="44">
        <v>0</v>
      </c>
      <c r="E794" s="53"/>
      <c r="F794" s="90"/>
      <c r="G794" s="44">
        <v>0</v>
      </c>
      <c r="H794" s="53"/>
      <c r="I794" s="90"/>
      <c r="J794" s="44">
        <v>0</v>
      </c>
      <c r="K794" s="42"/>
      <c r="L794" s="59"/>
      <c r="M794" s="44">
        <v>0</v>
      </c>
    </row>
    <row r="795" spans="1:13" customFormat="1" hidden="1">
      <c r="B795" s="43" t="s">
        <v>1025</v>
      </c>
      <c r="C795" s="45" t="s">
        <v>661</v>
      </c>
      <c r="D795" s="44">
        <v>0</v>
      </c>
      <c r="E795" s="53"/>
      <c r="F795" s="90"/>
      <c r="G795" s="44">
        <v>0</v>
      </c>
      <c r="H795" s="53"/>
      <c r="I795" s="90"/>
      <c r="J795" s="44">
        <v>0</v>
      </c>
      <c r="K795" s="42"/>
      <c r="L795" s="59"/>
      <c r="M795" s="44">
        <v>0</v>
      </c>
    </row>
    <row r="796" spans="1:13" s="17" customFormat="1" hidden="1">
      <c r="B796" s="47" t="s">
        <v>1026</v>
      </c>
      <c r="C796" s="48" t="s">
        <v>663</v>
      </c>
      <c r="D796" s="49">
        <f>D797+D800+D802+D805+D808+D811</f>
        <v>0</v>
      </c>
      <c r="E796" s="53"/>
      <c r="F796" s="92"/>
      <c r="G796" s="49">
        <f>G797+G800+G802+G805+G808+G811</f>
        <v>0</v>
      </c>
      <c r="H796" s="53"/>
      <c r="I796" s="92"/>
      <c r="J796" s="49">
        <f>J797+J800+J802+J805+J808+J811</f>
        <v>0</v>
      </c>
      <c r="L796" s="59"/>
      <c r="M796" s="49">
        <f>M797+M800+M802+M805+M808+M811</f>
        <v>0</v>
      </c>
    </row>
    <row r="797" spans="1:13" customFormat="1" hidden="1">
      <c r="B797" s="39" t="s">
        <v>1027</v>
      </c>
      <c r="C797" s="40" t="s">
        <v>665</v>
      </c>
      <c r="D797" s="46">
        <f>SUM(D798:D799)</f>
        <v>0</v>
      </c>
      <c r="E797" s="53"/>
      <c r="F797" s="91"/>
      <c r="G797" s="46">
        <f>SUM(G798:G799)</f>
        <v>0</v>
      </c>
      <c r="H797" s="53"/>
      <c r="I797" s="91"/>
      <c r="J797" s="46">
        <f>SUM(J798:J799)</f>
        <v>0</v>
      </c>
      <c r="K797" s="42"/>
      <c r="L797" s="59"/>
      <c r="M797" s="46">
        <f>SUM(M798:M799)</f>
        <v>0</v>
      </c>
    </row>
    <row r="798" spans="1:13" customFormat="1" hidden="1">
      <c r="B798" s="43" t="s">
        <v>1028</v>
      </c>
      <c r="C798" s="45" t="s">
        <v>667</v>
      </c>
      <c r="D798" s="44">
        <v>0</v>
      </c>
      <c r="E798" s="53"/>
      <c r="F798" s="90"/>
      <c r="G798" s="44">
        <v>0</v>
      </c>
      <c r="H798" s="53"/>
      <c r="I798" s="90"/>
      <c r="J798" s="44">
        <v>0</v>
      </c>
      <c r="K798" s="42"/>
      <c r="L798" s="59"/>
      <c r="M798" s="44">
        <v>0</v>
      </c>
    </row>
    <row r="799" spans="1:13" customFormat="1" hidden="1">
      <c r="B799" s="43" t="s">
        <v>1029</v>
      </c>
      <c r="C799" s="45" t="s">
        <v>669</v>
      </c>
      <c r="D799" s="44">
        <v>0</v>
      </c>
      <c r="E799" s="53"/>
      <c r="F799" s="90"/>
      <c r="G799" s="44">
        <v>0</v>
      </c>
      <c r="H799" s="53"/>
      <c r="I799" s="90"/>
      <c r="J799" s="44">
        <v>0</v>
      </c>
      <c r="K799" s="42"/>
      <c r="L799" s="59"/>
      <c r="M799" s="44">
        <v>0</v>
      </c>
    </row>
    <row r="800" spans="1:13" customFormat="1" hidden="1">
      <c r="B800" s="39" t="s">
        <v>1030</v>
      </c>
      <c r="C800" s="40" t="s">
        <v>671</v>
      </c>
      <c r="D800" s="46">
        <f>SUM(D801)</f>
        <v>0</v>
      </c>
      <c r="E800" s="53"/>
      <c r="F800" s="91"/>
      <c r="G800" s="46">
        <f>SUM(G801)</f>
        <v>0</v>
      </c>
      <c r="H800" s="53"/>
      <c r="I800" s="91"/>
      <c r="J800" s="46">
        <f>SUM(J801)</f>
        <v>0</v>
      </c>
      <c r="K800" s="42"/>
      <c r="L800" s="59"/>
      <c r="M800" s="46">
        <f>SUM(M801)</f>
        <v>0</v>
      </c>
    </row>
    <row r="801" spans="2:13" customFormat="1" ht="22.5" hidden="1">
      <c r="B801" s="43" t="s">
        <v>1031</v>
      </c>
      <c r="C801" s="45" t="s">
        <v>673</v>
      </c>
      <c r="D801" s="44">
        <v>0</v>
      </c>
      <c r="E801" s="53"/>
      <c r="F801" s="90"/>
      <c r="G801" s="44">
        <v>0</v>
      </c>
      <c r="H801" s="53"/>
      <c r="I801" s="90"/>
      <c r="J801" s="44">
        <v>0</v>
      </c>
      <c r="K801" s="42"/>
      <c r="L801" s="59"/>
      <c r="M801" s="44">
        <v>0</v>
      </c>
    </row>
    <row r="802" spans="2:13" customFormat="1" hidden="1">
      <c r="B802" s="39" t="s">
        <v>1032</v>
      </c>
      <c r="C802" s="40" t="s">
        <v>675</v>
      </c>
      <c r="D802" s="46">
        <f>SUM(D803:D804)</f>
        <v>0</v>
      </c>
      <c r="E802" s="53"/>
      <c r="F802" s="91"/>
      <c r="G802" s="46">
        <f>SUM(G803:G804)</f>
        <v>0</v>
      </c>
      <c r="H802" s="53"/>
      <c r="I802" s="91"/>
      <c r="J802" s="46">
        <f>SUM(J803:J804)</f>
        <v>0</v>
      </c>
      <c r="K802" s="42"/>
      <c r="L802" s="59"/>
      <c r="M802" s="46">
        <f>SUM(M803:M804)</f>
        <v>0</v>
      </c>
    </row>
    <row r="803" spans="2:13" customFormat="1" hidden="1">
      <c r="B803" s="43" t="s">
        <v>1033</v>
      </c>
      <c r="C803" s="45" t="s">
        <v>677</v>
      </c>
      <c r="D803" s="44">
        <v>0</v>
      </c>
      <c r="E803" s="53"/>
      <c r="F803" s="90"/>
      <c r="G803" s="44">
        <v>0</v>
      </c>
      <c r="H803" s="53"/>
      <c r="I803" s="90"/>
      <c r="J803" s="44">
        <v>0</v>
      </c>
      <c r="K803" s="42"/>
      <c r="L803" s="59"/>
      <c r="M803" s="44">
        <v>0</v>
      </c>
    </row>
    <row r="804" spans="2:13" customFormat="1" hidden="1">
      <c r="B804" s="43" t="s">
        <v>1034</v>
      </c>
      <c r="C804" s="45" t="s">
        <v>679</v>
      </c>
      <c r="D804" s="44">
        <v>0</v>
      </c>
      <c r="E804" s="53"/>
      <c r="F804" s="90"/>
      <c r="G804" s="44">
        <v>0</v>
      </c>
      <c r="H804" s="53"/>
      <c r="I804" s="90"/>
      <c r="J804" s="44">
        <v>0</v>
      </c>
      <c r="K804" s="42"/>
      <c r="L804" s="59"/>
      <c r="M804" s="44">
        <v>0</v>
      </c>
    </row>
    <row r="805" spans="2:13" customFormat="1" hidden="1">
      <c r="B805" s="39" t="s">
        <v>1035</v>
      </c>
      <c r="C805" s="40" t="s">
        <v>681</v>
      </c>
      <c r="D805" s="46">
        <f>SUM(D806:D807)</f>
        <v>0</v>
      </c>
      <c r="E805" s="53"/>
      <c r="F805" s="91"/>
      <c r="G805" s="46">
        <f>SUM(G806:G807)</f>
        <v>0</v>
      </c>
      <c r="H805" s="53"/>
      <c r="I805" s="91"/>
      <c r="J805" s="46">
        <f>SUM(J806:J807)</f>
        <v>0</v>
      </c>
      <c r="K805" s="42"/>
      <c r="L805" s="59"/>
      <c r="M805" s="46">
        <f>SUM(M806:M807)</f>
        <v>0</v>
      </c>
    </row>
    <row r="806" spans="2:13" customFormat="1" hidden="1">
      <c r="B806" s="43" t="s">
        <v>1036</v>
      </c>
      <c r="C806" s="45" t="s">
        <v>683</v>
      </c>
      <c r="D806" s="44">
        <v>0</v>
      </c>
      <c r="E806" s="53"/>
      <c r="F806" s="90"/>
      <c r="G806" s="44">
        <v>0</v>
      </c>
      <c r="H806" s="53"/>
      <c r="I806" s="90"/>
      <c r="J806" s="44">
        <v>0</v>
      </c>
      <c r="K806" s="42"/>
      <c r="L806" s="59"/>
      <c r="M806" s="44">
        <v>0</v>
      </c>
    </row>
    <row r="807" spans="2:13" customFormat="1" hidden="1">
      <c r="B807" s="43" t="s">
        <v>1037</v>
      </c>
      <c r="C807" s="45" t="s">
        <v>685</v>
      </c>
      <c r="D807" s="44">
        <v>0</v>
      </c>
      <c r="E807" s="53"/>
      <c r="F807" s="90"/>
      <c r="G807" s="44">
        <v>0</v>
      </c>
      <c r="H807" s="53"/>
      <c r="I807" s="90"/>
      <c r="J807" s="44">
        <v>0</v>
      </c>
      <c r="K807" s="42"/>
      <c r="L807" s="59"/>
      <c r="M807" s="44">
        <v>0</v>
      </c>
    </row>
    <row r="808" spans="2:13" customFormat="1" hidden="1">
      <c r="B808" s="39" t="s">
        <v>1038</v>
      </c>
      <c r="C808" s="40" t="s">
        <v>687</v>
      </c>
      <c r="D808" s="46">
        <f>SUM(D809:D813)</f>
        <v>0</v>
      </c>
      <c r="E808" s="53"/>
      <c r="F808" s="91"/>
      <c r="G808" s="46">
        <f>SUM(G809:G813)</f>
        <v>0</v>
      </c>
      <c r="H808" s="53"/>
      <c r="I808" s="91"/>
      <c r="J808" s="46">
        <f>SUM(J809:J813)</f>
        <v>0</v>
      </c>
      <c r="K808" s="42"/>
      <c r="L808" s="59"/>
      <c r="M808" s="46">
        <f>SUM(M809:M813)</f>
        <v>0</v>
      </c>
    </row>
    <row r="809" spans="2:13" customFormat="1" hidden="1">
      <c r="B809" s="43" t="s">
        <v>1039</v>
      </c>
      <c r="C809" s="45" t="s">
        <v>689</v>
      </c>
      <c r="D809" s="44">
        <v>0</v>
      </c>
      <c r="E809" s="53"/>
      <c r="F809" s="90"/>
      <c r="G809" s="44">
        <v>0</v>
      </c>
      <c r="H809" s="53"/>
      <c r="I809" s="90"/>
      <c r="J809" s="44">
        <v>0</v>
      </c>
      <c r="K809" s="42"/>
      <c r="L809" s="59"/>
      <c r="M809" s="44">
        <v>0</v>
      </c>
    </row>
    <row r="810" spans="2:13" customFormat="1" hidden="1">
      <c r="B810" s="43" t="s">
        <v>1040</v>
      </c>
      <c r="C810" s="45" t="s">
        <v>691</v>
      </c>
      <c r="D810" s="44">
        <v>0</v>
      </c>
      <c r="E810" s="53"/>
      <c r="F810" s="90"/>
      <c r="G810" s="44">
        <v>0</v>
      </c>
      <c r="H810" s="53"/>
      <c r="I810" s="90"/>
      <c r="J810" s="44">
        <v>0</v>
      </c>
      <c r="K810" s="42"/>
      <c r="L810" s="59"/>
      <c r="M810" s="44">
        <v>0</v>
      </c>
    </row>
    <row r="811" spans="2:13" customFormat="1" hidden="1">
      <c r="B811" s="39" t="s">
        <v>1041</v>
      </c>
      <c r="C811" s="40" t="s">
        <v>693</v>
      </c>
      <c r="D811" s="46">
        <f>SUM(D812:D813)</f>
        <v>0</v>
      </c>
      <c r="E811" s="53"/>
      <c r="F811" s="91"/>
      <c r="G811" s="46">
        <f>SUM(G812:G813)</f>
        <v>0</v>
      </c>
      <c r="H811" s="53"/>
      <c r="I811" s="91"/>
      <c r="J811" s="46">
        <f>SUM(J812:J813)</f>
        <v>0</v>
      </c>
      <c r="K811" s="42"/>
      <c r="L811" s="59"/>
      <c r="M811" s="46">
        <f>SUM(M812:M813)</f>
        <v>0</v>
      </c>
    </row>
    <row r="812" spans="2:13" customFormat="1" hidden="1">
      <c r="B812" s="43" t="s">
        <v>1042</v>
      </c>
      <c r="C812" s="45" t="s">
        <v>695</v>
      </c>
      <c r="D812" s="44">
        <v>0</v>
      </c>
      <c r="E812" s="53"/>
      <c r="F812" s="90"/>
      <c r="G812" s="44">
        <v>0</v>
      </c>
      <c r="H812" s="53"/>
      <c r="I812" s="90"/>
      <c r="J812" s="44">
        <v>0</v>
      </c>
      <c r="K812" s="42"/>
      <c r="L812" s="59"/>
      <c r="M812" s="44">
        <v>0</v>
      </c>
    </row>
    <row r="813" spans="2:13" customFormat="1" hidden="1">
      <c r="B813" s="43" t="s">
        <v>1043</v>
      </c>
      <c r="C813" s="45" t="s">
        <v>697</v>
      </c>
      <c r="D813" s="44">
        <v>0</v>
      </c>
      <c r="E813" s="53"/>
      <c r="F813" s="90"/>
      <c r="G813" s="44">
        <v>0</v>
      </c>
      <c r="H813" s="53"/>
      <c r="I813" s="90"/>
      <c r="J813" s="44">
        <v>0</v>
      </c>
      <c r="K813" s="42"/>
      <c r="L813" s="59"/>
      <c r="M813" s="44">
        <v>0</v>
      </c>
    </row>
    <row r="814" spans="2:13" s="17" customFormat="1" hidden="1">
      <c r="B814" s="47" t="s">
        <v>1044</v>
      </c>
      <c r="C814" s="48" t="s">
        <v>699</v>
      </c>
      <c r="D814" s="49">
        <f>D815</f>
        <v>0</v>
      </c>
      <c r="E814" s="53"/>
      <c r="F814" s="92"/>
      <c r="G814" s="49">
        <f>G815</f>
        <v>0</v>
      </c>
      <c r="H814" s="53"/>
      <c r="I814" s="92"/>
      <c r="J814" s="49">
        <f>J815</f>
        <v>0</v>
      </c>
      <c r="L814" s="59"/>
      <c r="M814" s="49">
        <f>M815</f>
        <v>0</v>
      </c>
    </row>
    <row r="815" spans="2:13" customFormat="1" hidden="1">
      <c r="B815" s="39" t="s">
        <v>1045</v>
      </c>
      <c r="C815" s="40" t="s">
        <v>699</v>
      </c>
      <c r="D815" s="46">
        <f>SUM(D816:D818)</f>
        <v>0</v>
      </c>
      <c r="E815" s="53"/>
      <c r="F815" s="91"/>
      <c r="G815" s="46">
        <f>SUM(G816:G818)</f>
        <v>0</v>
      </c>
      <c r="H815" s="53"/>
      <c r="I815" s="91"/>
      <c r="J815" s="46">
        <f>SUM(J816:J818)</f>
        <v>0</v>
      </c>
      <c r="K815" s="42"/>
      <c r="L815" s="59"/>
      <c r="M815" s="46">
        <f>SUM(M816:M818)</f>
        <v>0</v>
      </c>
    </row>
    <row r="816" spans="2:13" customFormat="1" hidden="1">
      <c r="B816" s="43" t="s">
        <v>1046</v>
      </c>
      <c r="C816" s="6" t="s">
        <v>702</v>
      </c>
      <c r="D816" s="44">
        <v>0</v>
      </c>
      <c r="E816" s="53"/>
      <c r="F816" s="90"/>
      <c r="G816" s="44">
        <v>0</v>
      </c>
      <c r="H816" s="53"/>
      <c r="I816" s="90"/>
      <c r="J816" s="44">
        <v>0</v>
      </c>
      <c r="K816" s="42"/>
      <c r="L816" s="59"/>
      <c r="M816" s="44">
        <v>0</v>
      </c>
    </row>
    <row r="817" spans="2:13" customFormat="1" hidden="1">
      <c r="B817" s="43" t="s">
        <v>1047</v>
      </c>
      <c r="C817" s="6" t="s">
        <v>704</v>
      </c>
      <c r="D817" s="44">
        <v>0</v>
      </c>
      <c r="E817" s="53"/>
      <c r="F817" s="90"/>
      <c r="G817" s="44">
        <v>0</v>
      </c>
      <c r="H817" s="53"/>
      <c r="I817" s="90"/>
      <c r="J817" s="44">
        <v>0</v>
      </c>
      <c r="K817" s="42"/>
      <c r="L817" s="59"/>
      <c r="M817" s="44">
        <v>0</v>
      </c>
    </row>
    <row r="818" spans="2:13" customFormat="1" hidden="1">
      <c r="B818" s="43" t="s">
        <v>1048</v>
      </c>
      <c r="C818" s="6" t="s">
        <v>5520</v>
      </c>
      <c r="D818" s="44">
        <v>0</v>
      </c>
      <c r="E818" s="53"/>
      <c r="F818" s="90"/>
      <c r="G818" s="44">
        <v>0</v>
      </c>
      <c r="H818" s="53"/>
      <c r="I818" s="90"/>
      <c r="J818" s="44">
        <v>0</v>
      </c>
      <c r="K818" s="42"/>
      <c r="L818" s="59"/>
      <c r="M818" s="44">
        <v>0</v>
      </c>
    </row>
    <row r="819" spans="2:13" s="18" customFormat="1" hidden="1">
      <c r="B819" s="39" t="s">
        <v>1049</v>
      </c>
      <c r="C819" s="40" t="s">
        <v>708</v>
      </c>
      <c r="D819" s="46">
        <f>D820+D824+D828+D830+D832+D835+D837</f>
        <v>0</v>
      </c>
      <c r="E819" s="53"/>
      <c r="F819" s="91"/>
      <c r="G819" s="46">
        <f>G820+G824+G828+G830+G832+G835+G837</f>
        <v>0</v>
      </c>
      <c r="H819" s="53"/>
      <c r="I819" s="91"/>
      <c r="J819" s="46">
        <f>J820+J824+J828+J830+J832+J835+J837</f>
        <v>0</v>
      </c>
      <c r="L819" s="59"/>
      <c r="M819" s="46">
        <f>M820+M824+M828+M830+M832+M835+M837</f>
        <v>0</v>
      </c>
    </row>
    <row r="820" spans="2:13" customFormat="1" hidden="1">
      <c r="B820" s="39" t="s">
        <v>1050</v>
      </c>
      <c r="C820" s="40" t="s">
        <v>710</v>
      </c>
      <c r="D820" s="46">
        <f>SUM(D821:D823)</f>
        <v>0</v>
      </c>
      <c r="E820" s="53"/>
      <c r="F820" s="91"/>
      <c r="G820" s="46">
        <f>SUM(G821:G823)</f>
        <v>0</v>
      </c>
      <c r="H820" s="53"/>
      <c r="I820" s="91"/>
      <c r="J820" s="46">
        <f>SUM(J821:J823)</f>
        <v>0</v>
      </c>
      <c r="K820" s="42"/>
      <c r="L820" s="59"/>
      <c r="M820" s="46">
        <f>SUM(M821:M823)</f>
        <v>0</v>
      </c>
    </row>
    <row r="821" spans="2:13" customFormat="1" hidden="1">
      <c r="B821" s="43" t="s">
        <v>1051</v>
      </c>
      <c r="C821" s="45" t="s">
        <v>712</v>
      </c>
      <c r="D821" s="44">
        <v>0</v>
      </c>
      <c r="E821" s="53"/>
      <c r="F821" s="90"/>
      <c r="G821" s="44">
        <v>0</v>
      </c>
      <c r="H821" s="53"/>
      <c r="I821" s="90"/>
      <c r="J821" s="44">
        <v>0</v>
      </c>
      <c r="K821" s="42"/>
      <c r="L821" s="59"/>
      <c r="M821" s="44">
        <v>0</v>
      </c>
    </row>
    <row r="822" spans="2:13" customFormat="1" hidden="1">
      <c r="B822" s="43" t="s">
        <v>1052</v>
      </c>
      <c r="C822" s="45" t="s">
        <v>714</v>
      </c>
      <c r="D822" s="44">
        <v>0</v>
      </c>
      <c r="E822" s="53"/>
      <c r="F822" s="90"/>
      <c r="G822" s="44">
        <v>0</v>
      </c>
      <c r="H822" s="53"/>
      <c r="I822" s="90"/>
      <c r="J822" s="44">
        <v>0</v>
      </c>
      <c r="K822" s="42"/>
      <c r="L822" s="59"/>
      <c r="M822" s="44">
        <v>0</v>
      </c>
    </row>
    <row r="823" spans="2:13" customFormat="1" hidden="1">
      <c r="B823" s="43" t="s">
        <v>1053</v>
      </c>
      <c r="C823" s="45" t="s">
        <v>716</v>
      </c>
      <c r="D823" s="44">
        <v>0</v>
      </c>
      <c r="E823" s="53"/>
      <c r="F823" s="90"/>
      <c r="G823" s="44">
        <v>0</v>
      </c>
      <c r="H823" s="53"/>
      <c r="I823" s="90"/>
      <c r="J823" s="44">
        <v>0</v>
      </c>
      <c r="K823" s="42"/>
      <c r="L823" s="59"/>
      <c r="M823" s="44">
        <v>0</v>
      </c>
    </row>
    <row r="824" spans="2:13" customFormat="1" hidden="1">
      <c r="B824" s="39" t="s">
        <v>1054</v>
      </c>
      <c r="C824" s="40" t="s">
        <v>718</v>
      </c>
      <c r="D824" s="46">
        <f>SUM(D825:D827)</f>
        <v>0</v>
      </c>
      <c r="E824" s="53"/>
      <c r="F824" s="91"/>
      <c r="G824" s="46">
        <f>SUM(G825:G827)</f>
        <v>0</v>
      </c>
      <c r="H824" s="53"/>
      <c r="I824" s="91"/>
      <c r="J824" s="46">
        <f>SUM(J825:J827)</f>
        <v>0</v>
      </c>
      <c r="K824" s="42"/>
      <c r="L824" s="59"/>
      <c r="M824" s="46">
        <f>SUM(M825:M827)</f>
        <v>0</v>
      </c>
    </row>
    <row r="825" spans="2:13" customFormat="1" hidden="1">
      <c r="B825" s="43" t="s">
        <v>1055</v>
      </c>
      <c r="C825" s="45" t="s">
        <v>720</v>
      </c>
      <c r="D825" s="44">
        <v>0</v>
      </c>
      <c r="E825" s="53"/>
      <c r="F825" s="90"/>
      <c r="G825" s="44">
        <v>0</v>
      </c>
      <c r="H825" s="53"/>
      <c r="I825" s="90"/>
      <c r="J825" s="44">
        <v>0</v>
      </c>
      <c r="K825" s="42"/>
      <c r="L825" s="59"/>
      <c r="M825" s="44">
        <v>0</v>
      </c>
    </row>
    <row r="826" spans="2:13" customFormat="1" hidden="1">
      <c r="B826" s="43" t="s">
        <v>1056</v>
      </c>
      <c r="C826" s="45" t="s">
        <v>722</v>
      </c>
      <c r="D826" s="44">
        <v>0</v>
      </c>
      <c r="E826" s="53"/>
      <c r="F826" s="90"/>
      <c r="G826" s="44">
        <v>0</v>
      </c>
      <c r="H826" s="53"/>
      <c r="I826" s="90"/>
      <c r="J826" s="44">
        <v>0</v>
      </c>
      <c r="K826" s="42"/>
      <c r="L826" s="59"/>
      <c r="M826" s="44">
        <v>0</v>
      </c>
    </row>
    <row r="827" spans="2:13" customFormat="1" hidden="1">
      <c r="B827" s="43" t="s">
        <v>1057</v>
      </c>
      <c r="C827" s="45" t="s">
        <v>724</v>
      </c>
      <c r="D827" s="44">
        <v>0</v>
      </c>
      <c r="E827" s="53"/>
      <c r="F827" s="90"/>
      <c r="G827" s="44">
        <v>0</v>
      </c>
      <c r="H827" s="53"/>
      <c r="I827" s="90"/>
      <c r="J827" s="44">
        <v>0</v>
      </c>
      <c r="K827" s="42"/>
      <c r="L827" s="59"/>
      <c r="M827" s="44">
        <v>0</v>
      </c>
    </row>
    <row r="828" spans="2:13" customFormat="1" hidden="1">
      <c r="B828" s="39" t="s">
        <v>1058</v>
      </c>
      <c r="C828" s="40" t="s">
        <v>726</v>
      </c>
      <c r="D828" s="46">
        <f>SUM(D829)</f>
        <v>0</v>
      </c>
      <c r="E828" s="53"/>
      <c r="F828" s="91"/>
      <c r="G828" s="46">
        <f>SUM(G829)</f>
        <v>0</v>
      </c>
      <c r="H828" s="53"/>
      <c r="I828" s="91"/>
      <c r="J828" s="46">
        <f>SUM(J829)</f>
        <v>0</v>
      </c>
      <c r="K828" s="42"/>
      <c r="L828" s="59"/>
      <c r="M828" s="46">
        <f>SUM(M829)</f>
        <v>0</v>
      </c>
    </row>
    <row r="829" spans="2:13" customFormat="1" hidden="1">
      <c r="B829" s="43" t="s">
        <v>1059</v>
      </c>
      <c r="C829" s="45" t="s">
        <v>728</v>
      </c>
      <c r="D829" s="44">
        <v>0</v>
      </c>
      <c r="E829" s="53"/>
      <c r="F829" s="90"/>
      <c r="G829" s="44">
        <v>0</v>
      </c>
      <c r="H829" s="53"/>
      <c r="I829" s="90"/>
      <c r="J829" s="44">
        <v>0</v>
      </c>
      <c r="K829" s="42"/>
      <c r="L829" s="59"/>
      <c r="M829" s="44">
        <v>0</v>
      </c>
    </row>
    <row r="830" spans="2:13" customFormat="1" hidden="1">
      <c r="B830" s="39" t="s">
        <v>1060</v>
      </c>
      <c r="C830" s="40" t="s">
        <v>730</v>
      </c>
      <c r="D830" s="46">
        <f>SUM(D831)</f>
        <v>0</v>
      </c>
      <c r="E830" s="53"/>
      <c r="F830" s="91"/>
      <c r="G830" s="46">
        <f>SUM(G831)</f>
        <v>0</v>
      </c>
      <c r="H830" s="53"/>
      <c r="I830" s="91"/>
      <c r="J830" s="46">
        <f>SUM(J831)</f>
        <v>0</v>
      </c>
      <c r="K830" s="42"/>
      <c r="L830" s="59"/>
      <c r="M830" s="46">
        <f>SUM(M831)</f>
        <v>0</v>
      </c>
    </row>
    <row r="831" spans="2:13" customFormat="1" hidden="1">
      <c r="B831" s="43" t="s">
        <v>1061</v>
      </c>
      <c r="C831" s="45" t="s">
        <v>732</v>
      </c>
      <c r="D831" s="44">
        <v>0</v>
      </c>
      <c r="E831" s="53"/>
      <c r="F831" s="90"/>
      <c r="G831" s="44">
        <v>0</v>
      </c>
      <c r="H831" s="53"/>
      <c r="I831" s="90"/>
      <c r="J831" s="44">
        <v>0</v>
      </c>
      <c r="K831" s="42"/>
      <c r="L831" s="59"/>
      <c r="M831" s="44">
        <v>0</v>
      </c>
    </row>
    <row r="832" spans="2:13" customFormat="1" hidden="1">
      <c r="B832" s="39" t="s">
        <v>1062</v>
      </c>
      <c r="C832" s="40" t="s">
        <v>734</v>
      </c>
      <c r="D832" s="46">
        <f>SUM(D833)</f>
        <v>0</v>
      </c>
      <c r="E832" s="53"/>
      <c r="F832" s="91"/>
      <c r="G832" s="46">
        <f>SUM(G833)</f>
        <v>0</v>
      </c>
      <c r="H832" s="53"/>
      <c r="I832" s="91"/>
      <c r="J832" s="46">
        <f>SUM(J833)</f>
        <v>0</v>
      </c>
      <c r="K832" s="42"/>
      <c r="L832" s="59"/>
      <c r="M832" s="46">
        <f>SUM(M833)</f>
        <v>0</v>
      </c>
    </row>
    <row r="833" spans="2:22" customFormat="1" hidden="1">
      <c r="B833" s="43" t="s">
        <v>1063</v>
      </c>
      <c r="C833" s="45" t="s">
        <v>736</v>
      </c>
      <c r="D833" s="44">
        <v>0</v>
      </c>
      <c r="E833" s="53"/>
      <c r="F833" s="90"/>
      <c r="G833" s="44">
        <v>0</v>
      </c>
      <c r="H833" s="53"/>
      <c r="I833" s="90"/>
      <c r="J833" s="44">
        <v>0</v>
      </c>
      <c r="K833" s="42"/>
      <c r="L833" s="59"/>
      <c r="M833" s="44">
        <v>0</v>
      </c>
    </row>
    <row r="834" spans="2:22" customFormat="1">
      <c r="B834" s="43"/>
      <c r="C834" s="45"/>
      <c r="D834" s="44"/>
      <c r="E834" s="53"/>
      <c r="F834" s="90"/>
      <c r="G834" s="44"/>
      <c r="H834" s="53"/>
      <c r="I834" s="90"/>
      <c r="J834" s="44"/>
      <c r="K834" s="42"/>
      <c r="L834" s="59"/>
      <c r="M834" s="44"/>
      <c r="P834" s="59"/>
      <c r="S834" s="59"/>
    </row>
    <row r="835" spans="2:22" customFormat="1" ht="15.75" hidden="1">
      <c r="B835" s="180" t="s">
        <v>6010</v>
      </c>
      <c r="C835" s="180" t="s">
        <v>143</v>
      </c>
      <c r="D835" s="46">
        <f>SUM(D836)</f>
        <v>0</v>
      </c>
      <c r="E835" s="53"/>
      <c r="F835" s="91"/>
      <c r="G835" s="46">
        <f>SUM(G836)</f>
        <v>0</v>
      </c>
      <c r="H835" s="53"/>
      <c r="I835" s="91"/>
      <c r="J835" s="46">
        <f>SUM(J836)</f>
        <v>0</v>
      </c>
      <c r="K835" s="42"/>
      <c r="L835" s="59"/>
      <c r="M835" s="191">
        <f>+M838+M836</f>
        <v>0</v>
      </c>
    </row>
    <row r="836" spans="2:22" customFormat="1" hidden="1">
      <c r="B836" s="99" t="s">
        <v>6011</v>
      </c>
      <c r="C836" s="71" t="s">
        <v>169</v>
      </c>
      <c r="D836" s="44">
        <v>0</v>
      </c>
      <c r="E836" s="53"/>
      <c r="F836" s="90"/>
      <c r="G836" s="44">
        <v>0</v>
      </c>
      <c r="H836" s="53"/>
      <c r="I836" s="90"/>
      <c r="J836" s="44">
        <v>0</v>
      </c>
      <c r="K836" s="42"/>
      <c r="L836" s="59"/>
      <c r="M836" s="193">
        <f>M837</f>
        <v>0</v>
      </c>
    </row>
    <row r="837" spans="2:22" customFormat="1" hidden="1">
      <c r="B837" s="30" t="s">
        <v>6012</v>
      </c>
      <c r="C837" s="36" t="s">
        <v>171</v>
      </c>
      <c r="D837" s="46">
        <f>SUM(D841)</f>
        <v>0</v>
      </c>
      <c r="E837" s="53"/>
      <c r="F837" s="91"/>
      <c r="G837" s="46">
        <f>SUM(G841)</f>
        <v>0</v>
      </c>
      <c r="H837" s="53"/>
      <c r="I837" s="91"/>
      <c r="J837" s="46">
        <f>SUM(J841)</f>
        <v>0</v>
      </c>
      <c r="K837" s="42"/>
      <c r="L837" s="59"/>
      <c r="M837" s="44">
        <v>0</v>
      </c>
    </row>
    <row r="838" spans="2:22" customFormat="1" hidden="1">
      <c r="B838" s="99" t="s">
        <v>6013</v>
      </c>
      <c r="C838" s="71" t="s">
        <v>214</v>
      </c>
      <c r="D838" s="46"/>
      <c r="E838" s="53"/>
      <c r="F838" s="91"/>
      <c r="G838" s="46"/>
      <c r="H838" s="53"/>
      <c r="I838" s="91"/>
      <c r="J838" s="46"/>
      <c r="K838" s="42"/>
      <c r="L838" s="59"/>
      <c r="M838" s="188">
        <f>M839</f>
        <v>0</v>
      </c>
    </row>
    <row r="839" spans="2:22" customFormat="1" hidden="1">
      <c r="B839" s="30" t="s">
        <v>6014</v>
      </c>
      <c r="C839" s="36" t="s">
        <v>222</v>
      </c>
      <c r="D839" s="46"/>
      <c r="E839" s="53"/>
      <c r="F839" s="91"/>
      <c r="G839" s="46"/>
      <c r="H839" s="53"/>
      <c r="I839" s="91"/>
      <c r="J839" s="46"/>
      <c r="K839" s="42"/>
      <c r="L839" s="59"/>
      <c r="M839" s="44">
        <v>0</v>
      </c>
    </row>
    <row r="840" spans="2:22" customFormat="1" hidden="1">
      <c r="B840" s="30"/>
      <c r="C840" s="36"/>
      <c r="D840" s="46"/>
      <c r="E840" s="53"/>
      <c r="F840" s="91"/>
      <c r="G840" s="46"/>
      <c r="H840" s="53"/>
      <c r="I840" s="91"/>
      <c r="J840" s="46"/>
      <c r="K840" s="42"/>
      <c r="L840" s="59"/>
      <c r="M840" s="44"/>
    </row>
    <row r="841" spans="2:22" customFormat="1" ht="15.75" hidden="1">
      <c r="B841" s="192" t="s">
        <v>6015</v>
      </c>
      <c r="C841" s="190" t="s">
        <v>432</v>
      </c>
      <c r="D841" s="44">
        <v>0</v>
      </c>
      <c r="E841" s="53"/>
      <c r="F841" s="90"/>
      <c r="G841" s="44">
        <v>0</v>
      </c>
      <c r="H841" s="53"/>
      <c r="I841" s="90"/>
      <c r="J841" s="44">
        <v>0</v>
      </c>
      <c r="K841" s="42"/>
      <c r="L841" s="59"/>
      <c r="M841" s="191">
        <f>M842</f>
        <v>0</v>
      </c>
    </row>
    <row r="842" spans="2:22" customFormat="1" hidden="1">
      <c r="B842" s="71" t="s">
        <v>6016</v>
      </c>
      <c r="C842" s="71" t="s">
        <v>472</v>
      </c>
      <c r="D842" s="44"/>
      <c r="E842" s="53"/>
      <c r="F842" s="90"/>
      <c r="G842" s="44"/>
      <c r="H842" s="53"/>
      <c r="I842" s="90"/>
      <c r="J842" s="44"/>
      <c r="K842" s="42"/>
      <c r="L842" s="59"/>
      <c r="M842" s="188">
        <f>M843</f>
        <v>0</v>
      </c>
    </row>
    <row r="843" spans="2:22" customFormat="1" hidden="1">
      <c r="B843" s="36" t="s">
        <v>6017</v>
      </c>
      <c r="C843" s="36" t="s">
        <v>482</v>
      </c>
      <c r="D843" s="44"/>
      <c r="E843" s="53"/>
      <c r="F843" s="90"/>
      <c r="G843" s="44"/>
      <c r="H843" s="53"/>
      <c r="I843" s="90"/>
      <c r="J843" s="44"/>
      <c r="K843" s="42"/>
      <c r="L843" s="59"/>
      <c r="M843" s="44">
        <v>0</v>
      </c>
    </row>
    <row r="844" spans="2:22" customFormat="1">
      <c r="B844" s="36"/>
      <c r="C844" s="36"/>
      <c r="D844" s="44"/>
      <c r="E844" s="53"/>
      <c r="F844" s="90"/>
      <c r="G844" s="44"/>
      <c r="H844" s="53"/>
      <c r="I844" s="90"/>
      <c r="J844" s="44"/>
      <c r="K844" s="42"/>
      <c r="L844" s="59"/>
      <c r="M844" s="44"/>
      <c r="P844" s="59"/>
      <c r="S844" s="59"/>
    </row>
    <row r="845" spans="2:22" customFormat="1" ht="15.75">
      <c r="B845" s="180" t="s">
        <v>6018</v>
      </c>
      <c r="C845" s="180" t="s">
        <v>501</v>
      </c>
      <c r="D845" s="44"/>
      <c r="E845" s="53"/>
      <c r="F845" s="90"/>
      <c r="G845" s="44"/>
      <c r="H845" s="53"/>
      <c r="I845" s="90"/>
      <c r="J845" s="44"/>
      <c r="K845" s="42"/>
      <c r="L845" s="59"/>
      <c r="M845" s="191">
        <f>M849</f>
        <v>80000</v>
      </c>
      <c r="P845" s="214">
        <f>P849</f>
        <v>80000</v>
      </c>
      <c r="S845" s="214">
        <f>S849</f>
        <v>75400</v>
      </c>
      <c r="V845" s="214">
        <f>V849+V846</f>
        <v>0</v>
      </c>
    </row>
    <row r="846" spans="2:22" customFormat="1" ht="15.75">
      <c r="B846" s="99" t="s">
        <v>6072</v>
      </c>
      <c r="C846" s="99" t="s">
        <v>6073</v>
      </c>
      <c r="D846" s="44"/>
      <c r="E846" s="53"/>
      <c r="F846" s="90"/>
      <c r="G846" s="44"/>
      <c r="H846" s="53"/>
      <c r="I846" s="90"/>
      <c r="J846" s="44"/>
      <c r="K846" s="42"/>
      <c r="L846" s="59"/>
      <c r="M846" s="191"/>
      <c r="P846" s="214"/>
      <c r="S846" s="214"/>
      <c r="V846" s="235">
        <f>V848+V847</f>
        <v>0</v>
      </c>
    </row>
    <row r="847" spans="2:22" customFormat="1" ht="15.75">
      <c r="B847" s="30" t="s">
        <v>6085</v>
      </c>
      <c r="C847" s="30" t="s">
        <v>6086</v>
      </c>
      <c r="D847" s="44"/>
      <c r="E847" s="53"/>
      <c r="F847" s="90"/>
      <c r="G847" s="44"/>
      <c r="H847" s="53"/>
      <c r="I847" s="90"/>
      <c r="J847" s="44"/>
      <c r="K847" s="42"/>
      <c r="L847" s="59"/>
      <c r="M847" s="191"/>
      <c r="P847" s="214"/>
      <c r="S847" s="214"/>
      <c r="V847" s="234">
        <v>0</v>
      </c>
    </row>
    <row r="848" spans="2:22" customFormat="1" ht="15.75">
      <c r="B848" s="30" t="s">
        <v>6075</v>
      </c>
      <c r="C848" s="30" t="s">
        <v>6074</v>
      </c>
      <c r="D848" s="44"/>
      <c r="E848" s="53"/>
      <c r="F848" s="90"/>
      <c r="G848" s="44"/>
      <c r="H848" s="53"/>
      <c r="I848" s="90"/>
      <c r="J848" s="44"/>
      <c r="K848" s="42"/>
      <c r="L848" s="59"/>
      <c r="M848" s="191"/>
      <c r="P848" s="214"/>
      <c r="S848" s="214"/>
      <c r="T848" s="231">
        <v>15000</v>
      </c>
      <c r="V848" s="234">
        <v>0</v>
      </c>
    </row>
    <row r="849" spans="1:22" customFormat="1">
      <c r="B849" s="99" t="s">
        <v>6019</v>
      </c>
      <c r="C849" s="71" t="s">
        <v>605</v>
      </c>
      <c r="D849" s="44"/>
      <c r="E849" s="53"/>
      <c r="F849" s="90"/>
      <c r="G849" s="44"/>
      <c r="H849" s="53"/>
      <c r="I849" s="90"/>
      <c r="J849" s="44"/>
      <c r="K849" s="42"/>
      <c r="L849" s="59"/>
      <c r="M849" s="46">
        <f>M850</f>
        <v>80000</v>
      </c>
      <c r="P849" s="212">
        <f>P850</f>
        <v>80000</v>
      </c>
      <c r="S849" s="212">
        <f>S850</f>
        <v>75400</v>
      </c>
      <c r="V849" s="212">
        <f>V850</f>
        <v>0</v>
      </c>
    </row>
    <row r="850" spans="1:22" customFormat="1">
      <c r="B850" s="67" t="s">
        <v>6020</v>
      </c>
      <c r="C850" s="36" t="s">
        <v>607</v>
      </c>
      <c r="D850" s="44"/>
      <c r="E850" s="53"/>
      <c r="F850" s="90"/>
      <c r="G850" s="44"/>
      <c r="H850" s="53"/>
      <c r="I850" s="90"/>
      <c r="J850" s="44"/>
      <c r="K850" s="42"/>
      <c r="L850" s="59"/>
      <c r="M850" s="44">
        <v>80000</v>
      </c>
      <c r="P850" s="59">
        <f>M850+N850-O850</f>
        <v>80000</v>
      </c>
      <c r="R850">
        <v>4600</v>
      </c>
      <c r="S850" s="59">
        <f>P850+Q850-R850</f>
        <v>75400</v>
      </c>
      <c r="V850" s="59">
        <v>0</v>
      </c>
    </row>
    <row r="851" spans="1:22" customFormat="1" hidden="1">
      <c r="B851" s="36"/>
      <c r="C851" s="36"/>
      <c r="D851" s="44"/>
      <c r="E851" s="53"/>
      <c r="F851" s="90"/>
      <c r="G851" s="44"/>
      <c r="H851" s="53"/>
      <c r="I851" s="90"/>
      <c r="J851" s="44"/>
      <c r="K851" s="42"/>
      <c r="L851" s="59"/>
      <c r="M851" s="44"/>
    </row>
    <row r="852" spans="1:22" customFormat="1" hidden="1">
      <c r="B852" s="36"/>
      <c r="C852" s="36"/>
      <c r="D852" s="44"/>
      <c r="E852" s="53"/>
      <c r="F852" s="90"/>
      <c r="G852" s="44"/>
      <c r="H852" s="53"/>
      <c r="I852" s="90"/>
      <c r="J852" s="44"/>
      <c r="K852" s="42"/>
      <c r="L852" s="59"/>
      <c r="M852" s="44"/>
    </row>
    <row r="853" spans="1:22" hidden="1">
      <c r="A853" s="21" t="s">
        <v>5618</v>
      </c>
      <c r="B853" s="28"/>
      <c r="C853" s="36"/>
      <c r="D853" s="129"/>
      <c r="E853" s="108"/>
      <c r="F853" s="133"/>
      <c r="G853" s="129"/>
      <c r="H853" s="108"/>
      <c r="I853" s="133"/>
      <c r="J853" s="129"/>
      <c r="K853" s="21"/>
      <c r="L853" s="59"/>
      <c r="M853" s="129"/>
    </row>
    <row r="854" spans="1:22">
      <c r="B854" s="28"/>
      <c r="C854" s="36"/>
      <c r="D854" s="129"/>
      <c r="E854" s="108"/>
      <c r="F854" s="133"/>
      <c r="G854" s="129"/>
      <c r="H854" s="108"/>
      <c r="I854" s="133"/>
      <c r="J854" s="129"/>
      <c r="K854" s="21"/>
      <c r="L854" s="59"/>
      <c r="M854" s="129"/>
      <c r="P854" s="59"/>
      <c r="S854" s="59"/>
    </row>
    <row r="855" spans="1:22" s="31" customFormat="1" ht="18.75">
      <c r="A855" s="31" t="s">
        <v>5618</v>
      </c>
      <c r="B855" s="183" t="s">
        <v>5679</v>
      </c>
      <c r="C855" s="183" t="s">
        <v>1064</v>
      </c>
      <c r="D855" s="123">
        <f>+D856+D1250+D1644+D2037+D2430+D2823+D3216+D3612+D4006+D4400+D4793+D5185</f>
        <v>3961538</v>
      </c>
      <c r="E855" s="108"/>
      <c r="F855" s="124"/>
      <c r="G855" s="123">
        <f>+G856+G1250+G1644+G2037+G2430+G2823+G3216+G3612+G4006+G4400+G4793+G5185</f>
        <v>3522824</v>
      </c>
      <c r="H855" s="108"/>
      <c r="I855" s="124"/>
      <c r="J855" s="123">
        <f>+J856+J1250+J1644+J2037+J2430+J2823+J3216+J3612+J4006+J4400+J4793+J5185</f>
        <v>3395105.86</v>
      </c>
      <c r="K855" s="65"/>
      <c r="L855" s="65"/>
      <c r="M855" s="187">
        <f>+M856+M1250+M1644+M2037+M2430+M2823+M3216+M3612+M4006+M4400+M4793+M5185</f>
        <v>3182650</v>
      </c>
      <c r="P855" s="215">
        <f>SUM(P856+P1250+P1644+P2037+P2430+P2823+P3216+P3612+P4400+P4793)</f>
        <v>3136522</v>
      </c>
      <c r="S855" s="215">
        <f>SUM(S856+S1250+S1644+S2037+S2430+S2823+S3216+S3612+S4400+S4793)</f>
        <v>3136522</v>
      </c>
      <c r="V855" s="215">
        <f>V856+V1250+V1644+V2037+V2430+V2823+V3216+V3612+V4400+V4793</f>
        <v>3753703.4</v>
      </c>
    </row>
    <row r="856" spans="1:22" s="31" customFormat="1" ht="15.75">
      <c r="A856" s="31" t="s">
        <v>5618</v>
      </c>
      <c r="B856" s="180" t="s">
        <v>5680</v>
      </c>
      <c r="C856" s="180" t="s">
        <v>1065</v>
      </c>
      <c r="D856" s="123">
        <f>D857+D927+D992+D1085+D1121+D1183+D1206+D1224+D1229</f>
        <v>959158</v>
      </c>
      <c r="E856" s="108"/>
      <c r="F856" s="124"/>
      <c r="G856" s="123">
        <f>G857+G927+G992+G1085+G1121+G1183+G1206+G1224+G1229</f>
        <v>727659</v>
      </c>
      <c r="H856" s="108"/>
      <c r="I856" s="124"/>
      <c r="J856" s="123">
        <f>J857+J927+J992+J1085+J1121+J1183+J1206+J1224+J1229</f>
        <v>695694.77</v>
      </c>
      <c r="K856" s="65"/>
      <c r="L856" s="65"/>
      <c r="M856" s="186">
        <f>+M857</f>
        <v>665636</v>
      </c>
      <c r="P856" s="214">
        <f>SUM(P857)</f>
        <v>665636</v>
      </c>
      <c r="S856" s="214">
        <f>SUM(S857)</f>
        <v>665636</v>
      </c>
      <c r="V856" s="229">
        <f>V857</f>
        <v>853964.80000000005</v>
      </c>
    </row>
    <row r="857" spans="1:22" s="32" customFormat="1">
      <c r="A857" s="32" t="s">
        <v>5618</v>
      </c>
      <c r="B857" s="67" t="s">
        <v>5681</v>
      </c>
      <c r="C857" s="67" t="s">
        <v>3</v>
      </c>
      <c r="D857" s="130">
        <f>D858+D864+D872+D891+D901+D914+D918+D923</f>
        <v>874158</v>
      </c>
      <c r="E857" s="108"/>
      <c r="F857" s="106"/>
      <c r="G857" s="130">
        <f>G858+G864+G872+G891+G901+G914+G918+G923</f>
        <v>660959</v>
      </c>
      <c r="H857" s="108"/>
      <c r="I857" s="106"/>
      <c r="J857" s="130">
        <f>J858+J864+J872+J891+J901+J914+J918+J923</f>
        <v>648548.5</v>
      </c>
      <c r="K857" s="61"/>
      <c r="L857" s="65"/>
      <c r="M857" s="130">
        <f>M872+M858</f>
        <v>665636</v>
      </c>
      <c r="P857" s="212">
        <f>SUM(P858+P872)</f>
        <v>665636</v>
      </c>
      <c r="S857" s="212">
        <f>SUM(S858+S872)</f>
        <v>665636</v>
      </c>
      <c r="V857" s="235">
        <f>V858+V872</f>
        <v>853964.80000000005</v>
      </c>
    </row>
    <row r="858" spans="1:22">
      <c r="A858" s="21" t="s">
        <v>5618</v>
      </c>
      <c r="B858" s="99" t="s">
        <v>5682</v>
      </c>
      <c r="C858" s="71" t="s">
        <v>5</v>
      </c>
      <c r="D858" s="130">
        <f>SUM(D859:D863)</f>
        <v>710292</v>
      </c>
      <c r="E858" s="108"/>
      <c r="F858" s="106"/>
      <c r="G858" s="130">
        <f>SUM(G859:G863)</f>
        <v>553812</v>
      </c>
      <c r="H858" s="108"/>
      <c r="I858" s="106"/>
      <c r="J858" s="130">
        <f>SUM(J859:J863)</f>
        <v>583812</v>
      </c>
      <c r="L858" s="65"/>
      <c r="M858" s="130">
        <f>SUM(M859:M863)</f>
        <v>605124</v>
      </c>
      <c r="P858" s="212">
        <f>SUM(P861:P862)</f>
        <v>605124</v>
      </c>
      <c r="S858" s="212">
        <f>SUM(S861:S862)</f>
        <v>605124</v>
      </c>
      <c r="V858" s="212">
        <f>V861+V862</f>
        <v>640224</v>
      </c>
    </row>
    <row r="859" spans="1:22" customFormat="1" hidden="1">
      <c r="B859" s="43" t="s">
        <v>1066</v>
      </c>
      <c r="C859" s="6" t="s">
        <v>7</v>
      </c>
      <c r="D859" s="44">
        <v>0</v>
      </c>
      <c r="E859" s="53"/>
      <c r="F859" s="90"/>
      <c r="G859" s="44">
        <v>0</v>
      </c>
      <c r="H859" s="53"/>
      <c r="I859" s="90"/>
      <c r="J859" s="44">
        <v>0</v>
      </c>
      <c r="K859" s="42"/>
      <c r="L859" s="59"/>
      <c r="M859" s="44">
        <v>0</v>
      </c>
    </row>
    <row r="860" spans="1:22" customFormat="1" hidden="1">
      <c r="B860" s="8" t="s">
        <v>1067</v>
      </c>
      <c r="C860" s="6" t="s">
        <v>9</v>
      </c>
      <c r="D860" s="44">
        <v>0</v>
      </c>
      <c r="E860" s="53"/>
      <c r="F860" s="90"/>
      <c r="G860" s="44">
        <v>0</v>
      </c>
      <c r="H860" s="53"/>
      <c r="I860" s="90"/>
      <c r="J860" s="44">
        <v>0</v>
      </c>
      <c r="K860" s="42"/>
      <c r="L860" s="59"/>
      <c r="M860" s="44">
        <v>0</v>
      </c>
    </row>
    <row r="861" spans="1:22">
      <c r="A861" s="21" t="s">
        <v>5618</v>
      </c>
      <c r="B861" s="30" t="s">
        <v>5683</v>
      </c>
      <c r="C861" s="36" t="s">
        <v>11</v>
      </c>
      <c r="D861" s="128">
        <v>124164</v>
      </c>
      <c r="E861" s="108">
        <f>IF(D861&lt;G861,G861-D861,0)</f>
        <v>112332</v>
      </c>
      <c r="F861" s="108">
        <f>IF(D861&gt;G861,D861-G861,0)</f>
        <v>0</v>
      </c>
      <c r="G861" s="128">
        <v>236496</v>
      </c>
      <c r="H861" s="108"/>
      <c r="I861" s="108"/>
      <c r="J861" s="128">
        <f>+G861+H861-I861</f>
        <v>236496</v>
      </c>
      <c r="L861" s="65"/>
      <c r="M861" s="128">
        <v>245952</v>
      </c>
      <c r="P861" s="59">
        <f>M861+N861-O861</f>
        <v>245952</v>
      </c>
      <c r="S861" s="59">
        <f>P861+Q861-R861</f>
        <v>245952</v>
      </c>
      <c r="V861" s="59">
        <v>255792</v>
      </c>
    </row>
    <row r="862" spans="1:22">
      <c r="A862" s="21" t="s">
        <v>5618</v>
      </c>
      <c r="B862" s="30" t="s">
        <v>5684</v>
      </c>
      <c r="C862" s="36" t="s">
        <v>13</v>
      </c>
      <c r="D862" s="128">
        <v>586128</v>
      </c>
      <c r="E862" s="108">
        <f>IF(D862&lt;G862,G862-D862,0)</f>
        <v>0</v>
      </c>
      <c r="F862" s="108">
        <f>IF(D862&gt;G862,D862-G862,0)</f>
        <v>268812</v>
      </c>
      <c r="G862" s="142">
        <f>347316-30000</f>
        <v>317316</v>
      </c>
      <c r="H862" s="108">
        <v>30000</v>
      </c>
      <c r="I862" s="108"/>
      <c r="J862" s="128">
        <f>+G862+H862-I862</f>
        <v>347316</v>
      </c>
      <c r="L862" s="65"/>
      <c r="M862" s="128">
        <v>359172</v>
      </c>
      <c r="P862" s="59">
        <f>M862+N862-O862</f>
        <v>359172</v>
      </c>
      <c r="S862" s="59">
        <f>P862+Q862-R862</f>
        <v>359172</v>
      </c>
      <c r="V862" s="59">
        <v>384432</v>
      </c>
    </row>
    <row r="863" spans="1:22" customFormat="1" hidden="1">
      <c r="B863" s="43" t="s">
        <v>1068</v>
      </c>
      <c r="C863" s="45" t="s">
        <v>15</v>
      </c>
      <c r="D863" s="44">
        <v>0</v>
      </c>
      <c r="E863" s="53"/>
      <c r="F863" s="90"/>
      <c r="G863" s="44">
        <v>0</v>
      </c>
      <c r="H863" s="53"/>
      <c r="I863" s="90"/>
      <c r="J863" s="44">
        <v>0</v>
      </c>
      <c r="K863" s="42"/>
      <c r="L863" s="59"/>
      <c r="M863" s="44">
        <v>0</v>
      </c>
    </row>
    <row r="864" spans="1:22" customFormat="1" hidden="1">
      <c r="B864" s="39" t="s">
        <v>1069</v>
      </c>
      <c r="C864" s="40" t="s">
        <v>17</v>
      </c>
      <c r="D864" s="46">
        <f>SUM(D865:D871)</f>
        <v>0</v>
      </c>
      <c r="E864" s="53"/>
      <c r="F864" s="91"/>
      <c r="G864" s="46">
        <f>SUM(G865:G871)</f>
        <v>0</v>
      </c>
      <c r="H864" s="53"/>
      <c r="I864" s="91"/>
      <c r="J864" s="46">
        <f>SUM(J865:J871)</f>
        <v>0</v>
      </c>
      <c r="K864" s="42"/>
      <c r="L864" s="59"/>
      <c r="M864" s="46">
        <f>SUM(M865:M871)</f>
        <v>0</v>
      </c>
    </row>
    <row r="865" spans="1:22" customFormat="1" hidden="1">
      <c r="B865" s="43" t="s">
        <v>1070</v>
      </c>
      <c r="C865" s="45" t="s">
        <v>19</v>
      </c>
      <c r="D865" s="44">
        <v>0</v>
      </c>
      <c r="E865" s="53"/>
      <c r="F865" s="90"/>
      <c r="G865" s="44">
        <v>0</v>
      </c>
      <c r="H865" s="53"/>
      <c r="I865" s="90"/>
      <c r="J865" s="44">
        <v>0</v>
      </c>
      <c r="K865" s="42"/>
      <c r="L865" s="59"/>
      <c r="M865" s="44">
        <v>0</v>
      </c>
    </row>
    <row r="866" spans="1:22" customFormat="1" hidden="1">
      <c r="B866" s="43" t="s">
        <v>1071</v>
      </c>
      <c r="C866" s="6" t="s">
        <v>21</v>
      </c>
      <c r="D866" s="44">
        <v>0</v>
      </c>
      <c r="E866" s="53"/>
      <c r="F866" s="90"/>
      <c r="G866" s="44">
        <v>0</v>
      </c>
      <c r="H866" s="53"/>
      <c r="I866" s="90"/>
      <c r="J866" s="44">
        <v>0</v>
      </c>
      <c r="K866" s="42"/>
      <c r="L866" s="59"/>
      <c r="M866" s="44">
        <v>0</v>
      </c>
    </row>
    <row r="867" spans="1:22" customFormat="1" hidden="1">
      <c r="B867" s="43" t="s">
        <v>1072</v>
      </c>
      <c r="C867" s="45" t="s">
        <v>23</v>
      </c>
      <c r="D867" s="44">
        <v>0</v>
      </c>
      <c r="E867" s="53"/>
      <c r="F867" s="90"/>
      <c r="G867" s="44">
        <v>0</v>
      </c>
      <c r="H867" s="53"/>
      <c r="I867" s="90"/>
      <c r="J867" s="44">
        <v>0</v>
      </c>
      <c r="K867" s="42"/>
      <c r="L867" s="59"/>
      <c r="M867" s="44">
        <v>0</v>
      </c>
    </row>
    <row r="868" spans="1:22" customFormat="1" hidden="1">
      <c r="B868" s="43" t="s">
        <v>1073</v>
      </c>
      <c r="C868" s="45" t="s">
        <v>25</v>
      </c>
      <c r="D868" s="44">
        <v>0</v>
      </c>
      <c r="E868" s="53"/>
      <c r="F868" s="90"/>
      <c r="G868" s="44">
        <v>0</v>
      </c>
      <c r="H868" s="53"/>
      <c r="I868" s="90"/>
      <c r="J868" s="44">
        <v>0</v>
      </c>
      <c r="K868" s="42"/>
      <c r="L868" s="59"/>
      <c r="M868" s="44">
        <v>0</v>
      </c>
    </row>
    <row r="869" spans="1:22" customFormat="1" hidden="1">
      <c r="B869" s="43" t="s">
        <v>1074</v>
      </c>
      <c r="C869" s="45" t="s">
        <v>27</v>
      </c>
      <c r="D869" s="44">
        <v>0</v>
      </c>
      <c r="E869" s="53"/>
      <c r="F869" s="90"/>
      <c r="G869" s="44">
        <v>0</v>
      </c>
      <c r="H869" s="53"/>
      <c r="I869" s="90"/>
      <c r="J869" s="44">
        <v>0</v>
      </c>
      <c r="K869" s="42"/>
      <c r="L869" s="59"/>
      <c r="M869" s="44">
        <v>0</v>
      </c>
    </row>
    <row r="870" spans="1:22" customFormat="1" hidden="1">
      <c r="B870" s="43" t="s">
        <v>1075</v>
      </c>
      <c r="C870" s="45" t="s">
        <v>29</v>
      </c>
      <c r="D870" s="44">
        <v>0</v>
      </c>
      <c r="E870" s="53"/>
      <c r="F870" s="90"/>
      <c r="G870" s="44">
        <v>0</v>
      </c>
      <c r="H870" s="53"/>
      <c r="I870" s="90"/>
      <c r="J870" s="44">
        <v>0</v>
      </c>
      <c r="K870" s="42"/>
      <c r="L870" s="59"/>
      <c r="M870" s="44">
        <v>0</v>
      </c>
    </row>
    <row r="871" spans="1:22" customFormat="1" hidden="1">
      <c r="B871" s="43" t="s">
        <v>1076</v>
      </c>
      <c r="C871" s="45" t="s">
        <v>31</v>
      </c>
      <c r="D871" s="44">
        <v>0</v>
      </c>
      <c r="E871" s="53"/>
      <c r="F871" s="90"/>
      <c r="G871" s="44">
        <v>0</v>
      </c>
      <c r="H871" s="53"/>
      <c r="I871" s="90"/>
      <c r="J871" s="44">
        <v>0</v>
      </c>
      <c r="K871" s="42"/>
      <c r="L871" s="59"/>
      <c r="M871" s="44">
        <v>0</v>
      </c>
    </row>
    <row r="872" spans="1:22">
      <c r="A872" s="21" t="s">
        <v>5618</v>
      </c>
      <c r="B872" s="99" t="s">
        <v>5685</v>
      </c>
      <c r="C872" s="71" t="s">
        <v>33</v>
      </c>
      <c r="D872" s="125">
        <f>SUM(D873:D890)</f>
        <v>70866</v>
      </c>
      <c r="E872" s="108"/>
      <c r="F872" s="126"/>
      <c r="G872" s="125">
        <f>SUM(G873:G890)</f>
        <v>58247</v>
      </c>
      <c r="H872" s="108"/>
      <c r="I872" s="126"/>
      <c r="J872" s="125">
        <f>SUM(J873:J890)</f>
        <v>58247</v>
      </c>
      <c r="L872" s="65"/>
      <c r="M872" s="125">
        <f>SUM(M873:M890)</f>
        <v>60512</v>
      </c>
      <c r="P872" s="212">
        <f>SUM(P875:P877)</f>
        <v>60512</v>
      </c>
      <c r="S872" s="212">
        <f>SUM(S875:S877)</f>
        <v>60512</v>
      </c>
      <c r="V872" s="212">
        <f>V875+V877+V1248</f>
        <v>213740.79999999999</v>
      </c>
    </row>
    <row r="873" spans="1:22" customFormat="1" hidden="1">
      <c r="B873" s="43" t="s">
        <v>1077</v>
      </c>
      <c r="C873" s="45" t="s">
        <v>35</v>
      </c>
      <c r="D873" s="44">
        <v>0</v>
      </c>
      <c r="E873" s="53"/>
      <c r="F873" s="90"/>
      <c r="G873" s="44">
        <v>0</v>
      </c>
      <c r="H873" s="53"/>
      <c r="I873" s="90"/>
      <c r="J873" s="44">
        <v>0</v>
      </c>
      <c r="K873" s="42"/>
      <c r="L873" s="59"/>
      <c r="M873" s="44">
        <v>0</v>
      </c>
    </row>
    <row r="874" spans="1:22" customFormat="1" hidden="1">
      <c r="B874" s="43" t="s">
        <v>1078</v>
      </c>
      <c r="C874" s="45" t="s">
        <v>37</v>
      </c>
      <c r="D874" s="44">
        <v>0</v>
      </c>
      <c r="E874" s="53"/>
      <c r="F874" s="90"/>
      <c r="G874" s="44">
        <v>0</v>
      </c>
      <c r="H874" s="53"/>
      <c r="I874" s="90"/>
      <c r="J874" s="44">
        <v>0</v>
      </c>
      <c r="K874" s="42"/>
      <c r="L874" s="59"/>
      <c r="M874" s="44">
        <v>0</v>
      </c>
    </row>
    <row r="875" spans="1:22">
      <c r="A875" s="21" t="s">
        <v>5618</v>
      </c>
      <c r="B875" s="30" t="s">
        <v>5686</v>
      </c>
      <c r="C875" s="36" t="s">
        <v>39</v>
      </c>
      <c r="D875" s="128">
        <v>11675</v>
      </c>
      <c r="E875" s="108">
        <f>IF(D875&lt;G875,G875-D875,0)</f>
        <v>0</v>
      </c>
      <c r="F875" s="108">
        <f>IF(D875&gt;G875,D875-G875,0)</f>
        <v>2079</v>
      </c>
      <c r="G875" s="128">
        <v>9596</v>
      </c>
      <c r="H875" s="108"/>
      <c r="I875" s="108"/>
      <c r="J875" s="128">
        <f>+G875+H875-I875</f>
        <v>9596</v>
      </c>
      <c r="L875" s="65"/>
      <c r="M875" s="128">
        <v>10085</v>
      </c>
      <c r="P875" s="59">
        <f>M875+N875-O875</f>
        <v>10085</v>
      </c>
      <c r="S875" s="59">
        <f>P875+Q875-R875</f>
        <v>10085</v>
      </c>
      <c r="V875" s="59">
        <v>8956.7999999999993</v>
      </c>
    </row>
    <row r="876" spans="1:22" customFormat="1" hidden="1">
      <c r="B876" s="43" t="s">
        <v>1079</v>
      </c>
      <c r="C876" s="45" t="s">
        <v>41</v>
      </c>
      <c r="D876" s="44">
        <v>0</v>
      </c>
      <c r="E876" s="53"/>
      <c r="F876" s="90"/>
      <c r="G876" s="44">
        <v>0</v>
      </c>
      <c r="H876" s="53"/>
      <c r="I876" s="90"/>
      <c r="J876" s="44">
        <v>0</v>
      </c>
      <c r="K876" s="42"/>
      <c r="L876" s="59"/>
      <c r="M876" s="44">
        <v>0</v>
      </c>
    </row>
    <row r="877" spans="1:22">
      <c r="A877" s="21" t="s">
        <v>5618</v>
      </c>
      <c r="B877" s="30" t="s">
        <v>5687</v>
      </c>
      <c r="C877" s="36" t="s">
        <v>43</v>
      </c>
      <c r="D877" s="128">
        <v>59191</v>
      </c>
      <c r="E877" s="108">
        <f>IF(D877&lt;G877,G877-D877,0)</f>
        <v>0</v>
      </c>
      <c r="F877" s="108">
        <f>IF(D877&gt;G877,D877-G877,0)</f>
        <v>10540</v>
      </c>
      <c r="G877" s="128">
        <v>48651</v>
      </c>
      <c r="H877" s="108"/>
      <c r="I877" s="108"/>
      <c r="J877" s="128">
        <f>+G877+H877-I877</f>
        <v>48651</v>
      </c>
      <c r="L877" s="65"/>
      <c r="M877" s="128">
        <v>50427</v>
      </c>
      <c r="P877" s="59">
        <f>M877+N877-O877</f>
        <v>50427</v>
      </c>
      <c r="S877" s="59">
        <f>P877+Q877-R877</f>
        <v>50427</v>
      </c>
      <c r="V877" s="59">
        <v>44784</v>
      </c>
    </row>
    <row r="878" spans="1:22" s="15" customFormat="1" hidden="1">
      <c r="B878" s="43" t="s">
        <v>1080</v>
      </c>
      <c r="C878" s="45" t="s">
        <v>45</v>
      </c>
      <c r="D878" s="50">
        <v>0</v>
      </c>
      <c r="E878" s="53"/>
      <c r="F878" s="90"/>
      <c r="G878" s="50">
        <v>0</v>
      </c>
      <c r="H878" s="53"/>
      <c r="I878" s="90"/>
      <c r="J878" s="50">
        <v>0</v>
      </c>
      <c r="K878" s="64"/>
      <c r="L878" s="59"/>
      <c r="M878" s="50">
        <v>0</v>
      </c>
    </row>
    <row r="879" spans="1:22" customFormat="1" hidden="1">
      <c r="B879" s="43" t="s">
        <v>1081</v>
      </c>
      <c r="C879" s="6" t="s">
        <v>47</v>
      </c>
      <c r="D879" s="50">
        <v>0</v>
      </c>
      <c r="E879" s="53"/>
      <c r="F879" s="90"/>
      <c r="G879" s="50">
        <v>0</v>
      </c>
      <c r="H879" s="53"/>
      <c r="I879" s="90"/>
      <c r="J879" s="50">
        <v>0</v>
      </c>
      <c r="K879" s="63"/>
      <c r="L879" s="59"/>
      <c r="M879" s="50">
        <v>0</v>
      </c>
    </row>
    <row r="880" spans="1:22" customFormat="1" hidden="1">
      <c r="B880" s="43" t="s">
        <v>1082</v>
      </c>
      <c r="C880" s="45" t="s">
        <v>49</v>
      </c>
      <c r="D880" s="44">
        <v>0</v>
      </c>
      <c r="E880" s="53"/>
      <c r="F880" s="90"/>
      <c r="G880" s="44">
        <v>0</v>
      </c>
      <c r="H880" s="53"/>
      <c r="I880" s="90"/>
      <c r="J880" s="44">
        <v>0</v>
      </c>
      <c r="K880" s="42"/>
      <c r="L880" s="59"/>
      <c r="M880" s="44">
        <v>0</v>
      </c>
    </row>
    <row r="881" spans="1:13" customFormat="1" hidden="1">
      <c r="B881" s="43" t="s">
        <v>1083</v>
      </c>
      <c r="C881" s="45" t="s">
        <v>51</v>
      </c>
      <c r="D881" s="44">
        <v>0</v>
      </c>
      <c r="E881" s="53"/>
      <c r="F881" s="90"/>
      <c r="G881" s="44">
        <v>0</v>
      </c>
      <c r="H881" s="53"/>
      <c r="I881" s="90"/>
      <c r="J881" s="44">
        <v>0</v>
      </c>
      <c r="K881" s="42"/>
      <c r="L881" s="59"/>
      <c r="M881" s="44">
        <v>0</v>
      </c>
    </row>
    <row r="882" spans="1:13" s="22" customFormat="1" hidden="1">
      <c r="B882" s="28" t="s">
        <v>1084</v>
      </c>
      <c r="C882" s="36" t="s">
        <v>53</v>
      </c>
      <c r="D882" s="50">
        <v>0</v>
      </c>
      <c r="E882" s="53"/>
      <c r="F882" s="90"/>
      <c r="G882" s="50">
        <v>0</v>
      </c>
      <c r="H882" s="53"/>
      <c r="I882" s="90"/>
      <c r="J882" s="50">
        <v>0</v>
      </c>
      <c r="K882" s="61"/>
      <c r="L882" s="65"/>
      <c r="M882" s="50">
        <v>0</v>
      </c>
    </row>
    <row r="883" spans="1:13" customFormat="1" hidden="1">
      <c r="B883" s="43" t="s">
        <v>1085</v>
      </c>
      <c r="C883" s="45" t="s">
        <v>55</v>
      </c>
      <c r="D883" s="44">
        <v>0</v>
      </c>
      <c r="E883" s="53"/>
      <c r="F883" s="90"/>
      <c r="G883" s="44">
        <v>0</v>
      </c>
      <c r="H883" s="53"/>
      <c r="I883" s="90"/>
      <c r="J883" s="44">
        <v>0</v>
      </c>
      <c r="K883" s="42"/>
      <c r="L883" s="59"/>
      <c r="M883" s="44">
        <v>0</v>
      </c>
    </row>
    <row r="884" spans="1:13" customFormat="1" hidden="1">
      <c r="B884" s="43" t="s">
        <v>1086</v>
      </c>
      <c r="C884" s="45" t="s">
        <v>57</v>
      </c>
      <c r="D884" s="44">
        <v>0</v>
      </c>
      <c r="E884" s="53"/>
      <c r="F884" s="90"/>
      <c r="G884" s="44">
        <v>0</v>
      </c>
      <c r="H884" s="53"/>
      <c r="I884" s="90"/>
      <c r="J884" s="44">
        <v>0</v>
      </c>
      <c r="K884" s="42"/>
      <c r="L884" s="59"/>
      <c r="M884" s="44">
        <v>0</v>
      </c>
    </row>
    <row r="885" spans="1:13" customFormat="1" hidden="1">
      <c r="B885" s="43" t="s">
        <v>1087</v>
      </c>
      <c r="C885" s="45" t="s">
        <v>59</v>
      </c>
      <c r="D885" s="44">
        <v>0</v>
      </c>
      <c r="E885" s="53"/>
      <c r="F885" s="90"/>
      <c r="G885" s="44">
        <v>0</v>
      </c>
      <c r="H885" s="53"/>
      <c r="I885" s="90"/>
      <c r="J885" s="44">
        <v>0</v>
      </c>
      <c r="K885" s="42"/>
      <c r="L885" s="59"/>
      <c r="M885" s="44">
        <v>0</v>
      </c>
    </row>
    <row r="886" spans="1:13" customFormat="1" hidden="1">
      <c r="B886" s="43" t="s">
        <v>1088</v>
      </c>
      <c r="C886" s="45" t="s">
        <v>61</v>
      </c>
      <c r="D886" s="44">
        <v>0</v>
      </c>
      <c r="E886" s="53"/>
      <c r="F886" s="90"/>
      <c r="G886" s="44">
        <v>0</v>
      </c>
      <c r="H886" s="53"/>
      <c r="I886" s="90"/>
      <c r="J886" s="44">
        <v>0</v>
      </c>
      <c r="K886" s="42"/>
      <c r="L886" s="59"/>
      <c r="M886" s="44">
        <v>0</v>
      </c>
    </row>
    <row r="887" spans="1:13" customFormat="1" hidden="1">
      <c r="B887" s="43" t="s">
        <v>1089</v>
      </c>
      <c r="C887" s="6" t="s">
        <v>63</v>
      </c>
      <c r="D887" s="44">
        <v>0</v>
      </c>
      <c r="E887" s="53"/>
      <c r="F887" s="90"/>
      <c r="G887" s="44">
        <v>0</v>
      </c>
      <c r="H887" s="53"/>
      <c r="I887" s="90"/>
      <c r="J887" s="44">
        <v>0</v>
      </c>
      <c r="K887" s="42"/>
      <c r="L887" s="59"/>
      <c r="M887" s="44">
        <v>0</v>
      </c>
    </row>
    <row r="888" spans="1:13" customFormat="1" hidden="1">
      <c r="B888" s="43" t="s">
        <v>1090</v>
      </c>
      <c r="C888" s="6" t="s">
        <v>65</v>
      </c>
      <c r="D888" s="44">
        <v>0</v>
      </c>
      <c r="E888" s="53"/>
      <c r="F888" s="90"/>
      <c r="G888" s="44">
        <v>0</v>
      </c>
      <c r="H888" s="53"/>
      <c r="I888" s="90"/>
      <c r="J888" s="44">
        <v>0</v>
      </c>
      <c r="K888" s="42"/>
      <c r="L888" s="59"/>
      <c r="M888" s="44">
        <v>0</v>
      </c>
    </row>
    <row r="889" spans="1:13" customFormat="1" hidden="1">
      <c r="B889" s="43" t="s">
        <v>1091</v>
      </c>
      <c r="C889" s="6" t="s">
        <v>67</v>
      </c>
      <c r="D889" s="44">
        <v>0</v>
      </c>
      <c r="E889" s="53"/>
      <c r="F889" s="90"/>
      <c r="G889" s="44">
        <v>0</v>
      </c>
      <c r="H889" s="53"/>
      <c r="I889" s="90"/>
      <c r="J889" s="44">
        <v>0</v>
      </c>
      <c r="K889" s="42"/>
      <c r="L889" s="59"/>
      <c r="M889" s="44">
        <v>0</v>
      </c>
    </row>
    <row r="890" spans="1:13" customFormat="1" hidden="1">
      <c r="B890" s="43" t="s">
        <v>1092</v>
      </c>
      <c r="C890" s="45" t="s">
        <v>69</v>
      </c>
      <c r="D890" s="44">
        <v>0</v>
      </c>
      <c r="E890" s="53"/>
      <c r="F890" s="90"/>
      <c r="G890" s="44">
        <v>0</v>
      </c>
      <c r="H890" s="53"/>
      <c r="I890" s="90"/>
      <c r="J890" s="44">
        <v>0</v>
      </c>
      <c r="K890" s="42"/>
      <c r="L890" s="59"/>
      <c r="M890" s="44">
        <v>0</v>
      </c>
    </row>
    <row r="891" spans="1:13" hidden="1">
      <c r="A891" s="21" t="s">
        <v>5618</v>
      </c>
      <c r="B891" s="99" t="s">
        <v>5688</v>
      </c>
      <c r="C891" s="71" t="s">
        <v>71</v>
      </c>
      <c r="D891" s="125">
        <f>SUM(D892:D900)</f>
        <v>76000</v>
      </c>
      <c r="E891" s="108"/>
      <c r="F891" s="126"/>
      <c r="G891" s="125">
        <f>SUM(G892:G900)</f>
        <v>36000</v>
      </c>
      <c r="H891" s="108"/>
      <c r="I891" s="126"/>
      <c r="J891" s="125">
        <f>SUM(J892:J900)</f>
        <v>4898.5</v>
      </c>
      <c r="L891" s="65"/>
      <c r="M891" s="125">
        <f>SUM(M892:M900)</f>
        <v>0</v>
      </c>
    </row>
    <row r="892" spans="1:13" customFormat="1" hidden="1">
      <c r="B892" s="43" t="s">
        <v>1093</v>
      </c>
      <c r="C892" s="45" t="s">
        <v>73</v>
      </c>
      <c r="D892" s="44">
        <v>0</v>
      </c>
      <c r="E892" s="53"/>
      <c r="F892" s="90"/>
      <c r="G892" s="44">
        <v>0</v>
      </c>
      <c r="H892" s="53"/>
      <c r="I892" s="90"/>
      <c r="J892" s="44">
        <v>0</v>
      </c>
      <c r="K892" s="42"/>
      <c r="L892" s="59"/>
      <c r="M892" s="44">
        <v>0</v>
      </c>
    </row>
    <row r="893" spans="1:13" customFormat="1" hidden="1">
      <c r="B893" s="43" t="s">
        <v>1094</v>
      </c>
      <c r="C893" s="45" t="s">
        <v>75</v>
      </c>
      <c r="D893" s="44">
        <v>0</v>
      </c>
      <c r="E893" s="53"/>
      <c r="F893" s="90"/>
      <c r="G893" s="44">
        <v>0</v>
      </c>
      <c r="H893" s="53"/>
      <c r="I893" s="90"/>
      <c r="J893" s="44">
        <v>0</v>
      </c>
      <c r="K893" s="42"/>
      <c r="L893" s="59"/>
      <c r="M893" s="44">
        <v>0</v>
      </c>
    </row>
    <row r="894" spans="1:13" customFormat="1" hidden="1">
      <c r="B894" s="43" t="s">
        <v>1095</v>
      </c>
      <c r="C894" s="45" t="s">
        <v>77</v>
      </c>
      <c r="D894" s="44">
        <v>0</v>
      </c>
      <c r="E894" s="53"/>
      <c r="F894" s="90"/>
      <c r="G894" s="44">
        <v>0</v>
      </c>
      <c r="H894" s="53"/>
      <c r="I894" s="90"/>
      <c r="J894" s="44">
        <v>0</v>
      </c>
      <c r="K894" s="42"/>
      <c r="L894" s="59"/>
      <c r="M894" s="44">
        <v>0</v>
      </c>
    </row>
    <row r="895" spans="1:13" customFormat="1" hidden="1">
      <c r="B895" s="43" t="s">
        <v>1096</v>
      </c>
      <c r="C895" s="45" t="s">
        <v>79</v>
      </c>
      <c r="D895" s="44">
        <v>0</v>
      </c>
      <c r="E895" s="53"/>
      <c r="F895" s="90"/>
      <c r="G895" s="44">
        <v>0</v>
      </c>
      <c r="H895" s="53"/>
      <c r="I895" s="90"/>
      <c r="J895" s="44">
        <v>0</v>
      </c>
      <c r="K895" s="42"/>
      <c r="L895" s="59"/>
      <c r="M895" s="44">
        <v>0</v>
      </c>
    </row>
    <row r="896" spans="1:13" s="22" customFormat="1" hidden="1">
      <c r="A896" s="22" t="s">
        <v>5618</v>
      </c>
      <c r="B896" s="30" t="s">
        <v>5907</v>
      </c>
      <c r="C896" s="36" t="s">
        <v>83</v>
      </c>
      <c r="D896" s="128">
        <v>70000</v>
      </c>
      <c r="E896" s="108">
        <f>IF(D896&lt;G896,G896-D896,0)</f>
        <v>0</v>
      </c>
      <c r="F896" s="108">
        <f>IF(D896&gt;G896,D896-G896,0)</f>
        <v>40000</v>
      </c>
      <c r="G896" s="128">
        <v>30000</v>
      </c>
      <c r="H896" s="108"/>
      <c r="I896" s="108">
        <v>25101.5</v>
      </c>
      <c r="J896" s="128">
        <f t="shared" ref="J896:J897" si="14">+G896+H896-I896</f>
        <v>4898.5</v>
      </c>
      <c r="K896" s="61"/>
      <c r="L896" s="65"/>
      <c r="M896" s="128">
        <v>0</v>
      </c>
    </row>
    <row r="897" spans="1:13" s="22" customFormat="1" hidden="1">
      <c r="A897" s="22" t="s">
        <v>5618</v>
      </c>
      <c r="B897" s="30" t="s">
        <v>5689</v>
      </c>
      <c r="C897" s="36" t="s">
        <v>79</v>
      </c>
      <c r="D897" s="128">
        <v>6000</v>
      </c>
      <c r="E897" s="108">
        <f>IF(D897&lt;G897,G897-D897,0)</f>
        <v>0</v>
      </c>
      <c r="F897" s="108">
        <f>IF(D897&gt;G897,D897-G897,0)</f>
        <v>0</v>
      </c>
      <c r="G897" s="128">
        <v>6000</v>
      </c>
      <c r="H897" s="108"/>
      <c r="I897" s="108">
        <v>6000</v>
      </c>
      <c r="J897" s="128">
        <f t="shared" si="14"/>
        <v>0</v>
      </c>
      <c r="K897" s="61"/>
      <c r="L897" s="65"/>
      <c r="M897" s="128">
        <f t="shared" ref="M897" si="15">+J897+K897-L897</f>
        <v>0</v>
      </c>
    </row>
    <row r="898" spans="1:13" customFormat="1" hidden="1">
      <c r="B898" s="43" t="s">
        <v>1097</v>
      </c>
      <c r="C898" s="45" t="s">
        <v>85</v>
      </c>
      <c r="D898" s="44">
        <v>0</v>
      </c>
      <c r="E898" s="53"/>
      <c r="F898" s="90"/>
      <c r="G898" s="44">
        <v>0</v>
      </c>
      <c r="H898" s="53"/>
      <c r="I898" s="90"/>
      <c r="J898" s="44">
        <v>0</v>
      </c>
      <c r="K898" s="42"/>
      <c r="L898" s="59"/>
      <c r="M898" s="44">
        <v>0</v>
      </c>
    </row>
    <row r="899" spans="1:13" customFormat="1" hidden="1">
      <c r="B899" s="43" t="s">
        <v>1098</v>
      </c>
      <c r="C899" s="45" t="s">
        <v>87</v>
      </c>
      <c r="D899" s="44">
        <v>0</v>
      </c>
      <c r="E899" s="53"/>
      <c r="F899" s="90"/>
      <c r="G899" s="44">
        <v>0</v>
      </c>
      <c r="H899" s="53"/>
      <c r="I899" s="90"/>
      <c r="J899" s="44">
        <v>0</v>
      </c>
      <c r="K899" s="42"/>
      <c r="L899" s="59"/>
      <c r="M899" s="44">
        <v>0</v>
      </c>
    </row>
    <row r="900" spans="1:13" customFormat="1" hidden="1">
      <c r="B900" s="43" t="s">
        <v>1099</v>
      </c>
      <c r="C900" s="45" t="s">
        <v>89</v>
      </c>
      <c r="D900" s="44">
        <v>0</v>
      </c>
      <c r="E900" s="53"/>
      <c r="F900" s="90"/>
      <c r="G900" s="44">
        <v>0</v>
      </c>
      <c r="H900" s="53"/>
      <c r="I900" s="90"/>
      <c r="J900" s="44">
        <v>0</v>
      </c>
      <c r="K900" s="42"/>
      <c r="L900" s="59"/>
      <c r="M900" s="44">
        <v>0</v>
      </c>
    </row>
    <row r="901" spans="1:13" customFormat="1" hidden="1">
      <c r="B901" s="39" t="s">
        <v>1100</v>
      </c>
      <c r="C901" s="40" t="s">
        <v>91</v>
      </c>
      <c r="D901" s="46">
        <f>SUM(D902:D913)</f>
        <v>0</v>
      </c>
      <c r="E901" s="53"/>
      <c r="F901" s="91"/>
      <c r="G901" s="46">
        <f>SUM(G902:G913)</f>
        <v>0</v>
      </c>
      <c r="H901" s="53"/>
      <c r="I901" s="91"/>
      <c r="J901" s="46">
        <f>SUM(J902:J913)</f>
        <v>0</v>
      </c>
      <c r="K901" s="42"/>
      <c r="L901" s="59"/>
      <c r="M901" s="46">
        <f>SUM(M902:M913)</f>
        <v>0</v>
      </c>
    </row>
    <row r="902" spans="1:13" customFormat="1" hidden="1">
      <c r="B902" s="43" t="s">
        <v>1101</v>
      </c>
      <c r="C902" s="45" t="s">
        <v>93</v>
      </c>
      <c r="D902" s="44">
        <v>0</v>
      </c>
      <c r="E902" s="53"/>
      <c r="F902" s="90"/>
      <c r="G902" s="44">
        <v>0</v>
      </c>
      <c r="H902" s="53"/>
      <c r="I902" s="90"/>
      <c r="J902" s="44">
        <v>0</v>
      </c>
      <c r="K902" s="42"/>
      <c r="L902" s="59"/>
      <c r="M902" s="44">
        <v>0</v>
      </c>
    </row>
    <row r="903" spans="1:13" customFormat="1" hidden="1">
      <c r="B903" s="43" t="s">
        <v>1101</v>
      </c>
      <c r="C903" s="45" t="s">
        <v>95</v>
      </c>
      <c r="D903" s="44">
        <v>0</v>
      </c>
      <c r="E903" s="53"/>
      <c r="F903" s="90"/>
      <c r="G903" s="44">
        <v>0</v>
      </c>
      <c r="H903" s="53"/>
      <c r="I903" s="90"/>
      <c r="J903" s="44">
        <v>0</v>
      </c>
      <c r="K903" s="42"/>
      <c r="L903" s="59"/>
      <c r="M903" s="44">
        <v>0</v>
      </c>
    </row>
    <row r="904" spans="1:13" customFormat="1" hidden="1">
      <c r="B904" s="43" t="s">
        <v>1102</v>
      </c>
      <c r="C904" s="45" t="s">
        <v>97</v>
      </c>
      <c r="D904" s="44">
        <v>0</v>
      </c>
      <c r="E904" s="53"/>
      <c r="F904" s="90"/>
      <c r="G904" s="44">
        <v>0</v>
      </c>
      <c r="H904" s="53"/>
      <c r="I904" s="90"/>
      <c r="J904" s="44">
        <v>0</v>
      </c>
      <c r="K904" s="42"/>
      <c r="L904" s="59"/>
      <c r="M904" s="44">
        <v>0</v>
      </c>
    </row>
    <row r="905" spans="1:13" customFormat="1" hidden="1">
      <c r="B905" s="43" t="s">
        <v>1103</v>
      </c>
      <c r="C905" s="6" t="s">
        <v>99</v>
      </c>
      <c r="D905" s="44">
        <v>0</v>
      </c>
      <c r="E905" s="53"/>
      <c r="F905" s="90"/>
      <c r="G905" s="44">
        <v>0</v>
      </c>
      <c r="H905" s="53"/>
      <c r="I905" s="90"/>
      <c r="J905" s="44">
        <v>0</v>
      </c>
      <c r="K905" s="42"/>
      <c r="L905" s="59"/>
      <c r="M905" s="44">
        <v>0</v>
      </c>
    </row>
    <row r="906" spans="1:13" customFormat="1" hidden="1">
      <c r="B906" s="43" t="s">
        <v>1104</v>
      </c>
      <c r="C906" s="45" t="s">
        <v>101</v>
      </c>
      <c r="D906" s="44">
        <v>0</v>
      </c>
      <c r="E906" s="53"/>
      <c r="F906" s="90"/>
      <c r="G906" s="44">
        <v>0</v>
      </c>
      <c r="H906" s="53"/>
      <c r="I906" s="90"/>
      <c r="J906" s="44">
        <v>0</v>
      </c>
      <c r="K906" s="42"/>
      <c r="L906" s="59"/>
      <c r="M906" s="44">
        <v>0</v>
      </c>
    </row>
    <row r="907" spans="1:13" customFormat="1" hidden="1">
      <c r="B907" s="43" t="s">
        <v>1105</v>
      </c>
      <c r="C907" s="6" t="s">
        <v>103</v>
      </c>
      <c r="D907" s="44">
        <v>0</v>
      </c>
      <c r="E907" s="53"/>
      <c r="F907" s="90"/>
      <c r="G907" s="44">
        <v>0</v>
      </c>
      <c r="H907" s="53"/>
      <c r="I907" s="90"/>
      <c r="J907" s="44">
        <v>0</v>
      </c>
      <c r="K907" s="42"/>
      <c r="L907" s="59"/>
      <c r="M907" s="44">
        <v>0</v>
      </c>
    </row>
    <row r="908" spans="1:13" customFormat="1" hidden="1">
      <c r="B908" s="43" t="s">
        <v>1106</v>
      </c>
      <c r="C908" s="6" t="s">
        <v>105</v>
      </c>
      <c r="D908" s="44">
        <v>0</v>
      </c>
      <c r="E908" s="53"/>
      <c r="F908" s="90"/>
      <c r="G908" s="44">
        <v>0</v>
      </c>
      <c r="H908" s="53"/>
      <c r="I908" s="90"/>
      <c r="J908" s="44">
        <v>0</v>
      </c>
      <c r="K908" s="42"/>
      <c r="L908" s="59"/>
      <c r="M908" s="44">
        <v>0</v>
      </c>
    </row>
    <row r="909" spans="1:13" customFormat="1" hidden="1">
      <c r="B909" s="43" t="s">
        <v>1107</v>
      </c>
      <c r="C909" s="6" t="s">
        <v>107</v>
      </c>
      <c r="D909" s="44">
        <v>0</v>
      </c>
      <c r="E909" s="53"/>
      <c r="F909" s="90"/>
      <c r="G909" s="44">
        <v>0</v>
      </c>
      <c r="H909" s="53"/>
      <c r="I909" s="90"/>
      <c r="J909" s="44">
        <v>0</v>
      </c>
      <c r="K909" s="42"/>
      <c r="L909" s="59"/>
      <c r="M909" s="44">
        <v>0</v>
      </c>
    </row>
    <row r="910" spans="1:13" customFormat="1" hidden="1">
      <c r="B910" s="43" t="s">
        <v>1108</v>
      </c>
      <c r="C910" s="45" t="s">
        <v>109</v>
      </c>
      <c r="D910" s="44">
        <v>0</v>
      </c>
      <c r="E910" s="53"/>
      <c r="F910" s="90"/>
      <c r="G910" s="44">
        <v>0</v>
      </c>
      <c r="H910" s="53"/>
      <c r="I910" s="90"/>
      <c r="J910" s="44">
        <v>0</v>
      </c>
      <c r="K910" s="42"/>
      <c r="L910" s="59"/>
      <c r="M910" s="44">
        <v>0</v>
      </c>
    </row>
    <row r="911" spans="1:13" customFormat="1" hidden="1">
      <c r="B911" s="43" t="s">
        <v>1109</v>
      </c>
      <c r="C911" s="45" t="s">
        <v>111</v>
      </c>
      <c r="D911" s="44">
        <v>0</v>
      </c>
      <c r="E911" s="53"/>
      <c r="F911" s="90"/>
      <c r="G911" s="44">
        <v>0</v>
      </c>
      <c r="H911" s="53"/>
      <c r="I911" s="90"/>
      <c r="J911" s="44">
        <v>0</v>
      </c>
      <c r="K911" s="42"/>
      <c r="L911" s="59"/>
      <c r="M911" s="44">
        <v>0</v>
      </c>
    </row>
    <row r="912" spans="1:13" customFormat="1" hidden="1">
      <c r="B912" s="43" t="s">
        <v>1110</v>
      </c>
      <c r="C912" s="45" t="s">
        <v>113</v>
      </c>
      <c r="D912" s="44">
        <v>0</v>
      </c>
      <c r="E912" s="53"/>
      <c r="F912" s="90"/>
      <c r="G912" s="44">
        <v>0</v>
      </c>
      <c r="H912" s="53"/>
      <c r="I912" s="90"/>
      <c r="J912" s="44">
        <v>0</v>
      </c>
      <c r="K912" s="42"/>
      <c r="L912" s="59"/>
      <c r="M912" s="44">
        <v>0</v>
      </c>
    </row>
    <row r="913" spans="1:13" customFormat="1" hidden="1">
      <c r="B913" s="43" t="s">
        <v>1111</v>
      </c>
      <c r="C913" s="45" t="s">
        <v>115</v>
      </c>
      <c r="D913" s="44">
        <v>0</v>
      </c>
      <c r="E913" s="53"/>
      <c r="F913" s="90"/>
      <c r="G913" s="44">
        <v>0</v>
      </c>
      <c r="H913" s="53"/>
      <c r="I913" s="90"/>
      <c r="J913" s="44">
        <v>0</v>
      </c>
      <c r="K913" s="42"/>
      <c r="L913" s="59"/>
      <c r="M913" s="44">
        <v>0</v>
      </c>
    </row>
    <row r="914" spans="1:13" customFormat="1" hidden="1">
      <c r="B914" s="39" t="s">
        <v>1112</v>
      </c>
      <c r="C914" s="40" t="s">
        <v>117</v>
      </c>
      <c r="D914" s="46">
        <f>SUM(D915:D917)</f>
        <v>0</v>
      </c>
      <c r="E914" s="53"/>
      <c r="F914" s="91"/>
      <c r="G914" s="46">
        <f>SUM(G915:G917)</f>
        <v>0</v>
      </c>
      <c r="H914" s="53"/>
      <c r="I914" s="91"/>
      <c r="J914" s="46">
        <f>SUM(J915:J917)</f>
        <v>0</v>
      </c>
      <c r="K914" s="42"/>
      <c r="L914" s="59"/>
      <c r="M914" s="46">
        <f>SUM(M915:M917)</f>
        <v>0</v>
      </c>
    </row>
    <row r="915" spans="1:13" customFormat="1" hidden="1">
      <c r="B915" s="43" t="s">
        <v>1113</v>
      </c>
      <c r="C915" s="45" t="s">
        <v>119</v>
      </c>
      <c r="D915" s="44">
        <v>0</v>
      </c>
      <c r="E915" s="53"/>
      <c r="F915" s="90"/>
      <c r="G915" s="44">
        <v>0</v>
      </c>
      <c r="H915" s="53"/>
      <c r="I915" s="90"/>
      <c r="J915" s="44">
        <v>0</v>
      </c>
      <c r="K915" s="42"/>
      <c r="L915" s="59"/>
      <c r="M915" s="44">
        <v>0</v>
      </c>
    </row>
    <row r="916" spans="1:13" customFormat="1" hidden="1">
      <c r="B916" s="43" t="s">
        <v>1114</v>
      </c>
      <c r="C916" s="45" t="s">
        <v>121</v>
      </c>
      <c r="D916" s="44">
        <v>0</v>
      </c>
      <c r="E916" s="53"/>
      <c r="F916" s="90"/>
      <c r="G916" s="44">
        <v>0</v>
      </c>
      <c r="H916" s="53"/>
      <c r="I916" s="90"/>
      <c r="J916" s="44">
        <v>0</v>
      </c>
      <c r="K916" s="42"/>
      <c r="L916" s="59"/>
      <c r="M916" s="44">
        <v>0</v>
      </c>
    </row>
    <row r="917" spans="1:13" customFormat="1" hidden="1">
      <c r="B917" s="43" t="s">
        <v>1115</v>
      </c>
      <c r="C917" s="45" t="s">
        <v>123</v>
      </c>
      <c r="D917" s="44">
        <v>0</v>
      </c>
      <c r="E917" s="53"/>
      <c r="F917" s="90"/>
      <c r="G917" s="44">
        <v>0</v>
      </c>
      <c r="H917" s="53"/>
      <c r="I917" s="90"/>
      <c r="J917" s="44">
        <v>0</v>
      </c>
      <c r="K917" s="42"/>
      <c r="L917" s="59"/>
      <c r="M917" s="44">
        <v>0</v>
      </c>
    </row>
    <row r="918" spans="1:13" customFormat="1" hidden="1">
      <c r="B918" s="39" t="s">
        <v>1116</v>
      </c>
      <c r="C918" s="40" t="s">
        <v>125</v>
      </c>
      <c r="D918" s="46">
        <f>SUM(D919:D922)</f>
        <v>0</v>
      </c>
      <c r="E918" s="53"/>
      <c r="F918" s="91"/>
      <c r="G918" s="46">
        <f>SUM(G919:G922)</f>
        <v>0</v>
      </c>
      <c r="H918" s="53"/>
      <c r="I918" s="91"/>
      <c r="J918" s="46">
        <f>SUM(J919:J922)</f>
        <v>0</v>
      </c>
      <c r="K918" s="42"/>
      <c r="L918" s="59"/>
      <c r="M918" s="46">
        <f>SUM(M919:M922)</f>
        <v>0</v>
      </c>
    </row>
    <row r="919" spans="1:13" customFormat="1" hidden="1">
      <c r="B919" s="43" t="s">
        <v>1117</v>
      </c>
      <c r="C919" s="45" t="s">
        <v>127</v>
      </c>
      <c r="D919" s="44">
        <v>0</v>
      </c>
      <c r="E919" s="53"/>
      <c r="F919" s="90"/>
      <c r="G919" s="44">
        <v>0</v>
      </c>
      <c r="H919" s="53"/>
      <c r="I919" s="90"/>
      <c r="J919" s="44">
        <v>0</v>
      </c>
      <c r="K919" s="42"/>
      <c r="L919" s="59"/>
      <c r="M919" s="44">
        <v>0</v>
      </c>
    </row>
    <row r="920" spans="1:13" customFormat="1" hidden="1">
      <c r="B920" s="43" t="s">
        <v>1118</v>
      </c>
      <c r="C920" s="45" t="s">
        <v>129</v>
      </c>
      <c r="D920" s="44">
        <v>0</v>
      </c>
      <c r="E920" s="53"/>
      <c r="F920" s="90"/>
      <c r="G920" s="44">
        <v>0</v>
      </c>
      <c r="H920" s="53"/>
      <c r="I920" s="90"/>
      <c r="J920" s="44">
        <v>0</v>
      </c>
      <c r="K920" s="42"/>
      <c r="L920" s="59"/>
      <c r="M920" s="44">
        <v>0</v>
      </c>
    </row>
    <row r="921" spans="1:13" customFormat="1" hidden="1">
      <c r="B921" s="43" t="s">
        <v>1119</v>
      </c>
      <c r="C921" s="6" t="s">
        <v>131</v>
      </c>
      <c r="D921" s="44">
        <v>0</v>
      </c>
      <c r="E921" s="53"/>
      <c r="F921" s="90"/>
      <c r="G921" s="44">
        <v>0</v>
      </c>
      <c r="H921" s="53"/>
      <c r="I921" s="90"/>
      <c r="J921" s="44">
        <v>0</v>
      </c>
      <c r="K921" s="42"/>
      <c r="L921" s="59"/>
      <c r="M921" s="44">
        <v>0</v>
      </c>
    </row>
    <row r="922" spans="1:13" customFormat="1" hidden="1">
      <c r="B922" s="43" t="s">
        <v>1120</v>
      </c>
      <c r="C922" s="45" t="s">
        <v>133</v>
      </c>
      <c r="D922" s="44">
        <v>0</v>
      </c>
      <c r="E922" s="53"/>
      <c r="F922" s="90"/>
      <c r="G922" s="44">
        <v>0</v>
      </c>
      <c r="H922" s="53"/>
      <c r="I922" s="90"/>
      <c r="J922" s="44">
        <v>0</v>
      </c>
      <c r="K922" s="42"/>
      <c r="L922" s="59"/>
      <c r="M922" s="44">
        <v>0</v>
      </c>
    </row>
    <row r="923" spans="1:13" hidden="1">
      <c r="A923" s="21" t="s">
        <v>5618</v>
      </c>
      <c r="B923" s="99" t="s">
        <v>5690</v>
      </c>
      <c r="C923" s="71" t="s">
        <v>135</v>
      </c>
      <c r="D923" s="125">
        <f>SUM(D924:D926)</f>
        <v>17000</v>
      </c>
      <c r="E923" s="108"/>
      <c r="F923" s="126"/>
      <c r="G923" s="125">
        <f>SUM(G924:G926)</f>
        <v>12900</v>
      </c>
      <c r="H923" s="108"/>
      <c r="I923" s="126"/>
      <c r="J923" s="125">
        <f>SUM(J924:J926)</f>
        <v>1591</v>
      </c>
      <c r="L923" s="65"/>
      <c r="M923" s="125">
        <f>SUM(M924:M926)</f>
        <v>0</v>
      </c>
    </row>
    <row r="924" spans="1:13" hidden="1">
      <c r="A924" s="21" t="s">
        <v>5618</v>
      </c>
      <c r="B924" s="30" t="s">
        <v>5691</v>
      </c>
      <c r="C924" s="36" t="s">
        <v>137</v>
      </c>
      <c r="D924" s="128">
        <v>17000</v>
      </c>
      <c r="E924" s="108">
        <f>IF(D924&lt;G924,G924-D924,0)</f>
        <v>0</v>
      </c>
      <c r="F924" s="108">
        <f>IF(D924&gt;G924,D924-G924,0)</f>
        <v>4100</v>
      </c>
      <c r="G924" s="128">
        <v>12900</v>
      </c>
      <c r="H924" s="108"/>
      <c r="I924" s="108">
        <v>11309</v>
      </c>
      <c r="J924" s="128">
        <f>+G924+H924-I924</f>
        <v>1591</v>
      </c>
      <c r="L924" s="65"/>
      <c r="M924" s="128">
        <v>0</v>
      </c>
    </row>
    <row r="925" spans="1:13" customFormat="1" hidden="1">
      <c r="B925" s="43" t="s">
        <v>1121</v>
      </c>
      <c r="C925" s="45" t="s">
        <v>139</v>
      </c>
      <c r="D925" s="44">
        <v>0</v>
      </c>
      <c r="E925" s="53"/>
      <c r="F925" s="90"/>
      <c r="G925" s="44">
        <v>0</v>
      </c>
      <c r="H925" s="53"/>
      <c r="I925" s="90"/>
      <c r="J925" s="44">
        <v>0</v>
      </c>
      <c r="K925" s="42"/>
      <c r="L925" s="59"/>
      <c r="M925" s="44">
        <v>0</v>
      </c>
    </row>
    <row r="926" spans="1:13" customFormat="1" hidden="1">
      <c r="B926" s="43" t="s">
        <v>1122</v>
      </c>
      <c r="C926" s="6" t="s">
        <v>141</v>
      </c>
      <c r="D926" s="44">
        <v>0</v>
      </c>
      <c r="E926" s="53"/>
      <c r="F926" s="90"/>
      <c r="G926" s="44">
        <v>0</v>
      </c>
      <c r="H926" s="53"/>
      <c r="I926" s="90"/>
      <c r="J926" s="44">
        <v>0</v>
      </c>
      <c r="K926" s="42"/>
      <c r="L926" s="59"/>
      <c r="M926" s="44">
        <v>0</v>
      </c>
    </row>
    <row r="927" spans="1:13" s="31" customFormat="1" hidden="1">
      <c r="A927" s="31" t="s">
        <v>5618</v>
      </c>
      <c r="B927" s="69" t="s">
        <v>5692</v>
      </c>
      <c r="C927" s="69" t="s">
        <v>143</v>
      </c>
      <c r="D927" s="123">
        <f>D928+D946+D952+D963+D971+D974+D979+D982</f>
        <v>28500</v>
      </c>
      <c r="E927" s="108"/>
      <c r="F927" s="124"/>
      <c r="G927" s="123">
        <f>G928+G946+G952+G963+G971+G974+G979+G982</f>
        <v>21000</v>
      </c>
      <c r="H927" s="108"/>
      <c r="I927" s="124"/>
      <c r="J927" s="123">
        <f>J928+J946+J952+J963+J971+J974+J979+J982</f>
        <v>9752.27</v>
      </c>
      <c r="K927" s="61"/>
      <c r="L927" s="65"/>
      <c r="M927" s="123">
        <f>M928+M946+M952+M963+M971+M974+M979+M982</f>
        <v>0</v>
      </c>
    </row>
    <row r="928" spans="1:13" hidden="1">
      <c r="A928" s="21" t="s">
        <v>5618</v>
      </c>
      <c r="B928" s="99" t="s">
        <v>5693</v>
      </c>
      <c r="C928" s="71" t="s">
        <v>145</v>
      </c>
      <c r="D928" s="130">
        <f>SUM(D929:D945)</f>
        <v>8500</v>
      </c>
      <c r="E928" s="108"/>
      <c r="F928" s="106"/>
      <c r="G928" s="130">
        <f>SUM(G929:G945)</f>
        <v>6000</v>
      </c>
      <c r="H928" s="108"/>
      <c r="I928" s="106"/>
      <c r="J928" s="130">
        <f>SUM(J929:J945)</f>
        <v>3816.9300000000003</v>
      </c>
      <c r="L928" s="65"/>
      <c r="M928" s="130">
        <f>SUM(M929:M945)</f>
        <v>0</v>
      </c>
    </row>
    <row r="929" spans="1:13" hidden="1">
      <c r="A929" s="21" t="s">
        <v>5618</v>
      </c>
      <c r="B929" s="30" t="s">
        <v>5694</v>
      </c>
      <c r="C929" s="36" t="s">
        <v>147</v>
      </c>
      <c r="D929" s="128">
        <v>4000</v>
      </c>
      <c r="E929" s="108">
        <f>IF(D929&lt;G929,G929-D929,0)</f>
        <v>0</v>
      </c>
      <c r="F929" s="108">
        <f>IF(D929&gt;G929,D929-G929,0)</f>
        <v>1000</v>
      </c>
      <c r="G929" s="128">
        <v>3000</v>
      </c>
      <c r="H929" s="108"/>
      <c r="I929" s="108">
        <v>485.87</v>
      </c>
      <c r="J929" s="128">
        <f t="shared" ref="J929:J930" si="16">+G929+H929-I929</f>
        <v>2514.13</v>
      </c>
      <c r="L929" s="65"/>
      <c r="M929" s="128">
        <v>0</v>
      </c>
    </row>
    <row r="930" spans="1:13" hidden="1">
      <c r="A930" s="21" t="s">
        <v>5618</v>
      </c>
      <c r="B930" s="30" t="s">
        <v>5695</v>
      </c>
      <c r="C930" s="36" t="s">
        <v>149</v>
      </c>
      <c r="D930" s="128">
        <v>4500</v>
      </c>
      <c r="E930" s="108">
        <f>IF(D930&lt;G930,G930-D930,0)</f>
        <v>0</v>
      </c>
      <c r="F930" s="108">
        <f>IF(D930&gt;G930,D930-G930,0)</f>
        <v>1500</v>
      </c>
      <c r="G930" s="128">
        <v>3000</v>
      </c>
      <c r="H930" s="108"/>
      <c r="I930" s="108">
        <v>1697.2</v>
      </c>
      <c r="J930" s="128">
        <f t="shared" si="16"/>
        <v>1302.8</v>
      </c>
      <c r="L930" s="65"/>
      <c r="M930" s="128">
        <v>0</v>
      </c>
    </row>
    <row r="931" spans="1:13" customFormat="1" hidden="1">
      <c r="B931" s="43" t="s">
        <v>1123</v>
      </c>
      <c r="C931" s="6" t="s">
        <v>151</v>
      </c>
      <c r="D931" s="44">
        <v>0</v>
      </c>
      <c r="E931" s="53"/>
      <c r="F931" s="90"/>
      <c r="G931" s="44">
        <v>0</v>
      </c>
      <c r="H931" s="53"/>
      <c r="I931" s="90"/>
      <c r="J931" s="44">
        <v>0</v>
      </c>
      <c r="K931" s="42"/>
      <c r="L931" s="59"/>
      <c r="M931" s="44">
        <v>0</v>
      </c>
    </row>
    <row r="932" spans="1:13" customFormat="1" hidden="1">
      <c r="B932" s="43" t="s">
        <v>1124</v>
      </c>
      <c r="C932" s="45" t="s">
        <v>153</v>
      </c>
      <c r="D932" s="44">
        <v>0</v>
      </c>
      <c r="E932" s="53"/>
      <c r="F932" s="90"/>
      <c r="G932" s="44">
        <v>0</v>
      </c>
      <c r="H932" s="53"/>
      <c r="I932" s="90"/>
      <c r="J932" s="44">
        <v>0</v>
      </c>
      <c r="K932" s="42"/>
      <c r="L932" s="59"/>
      <c r="M932" s="44">
        <v>0</v>
      </c>
    </row>
    <row r="933" spans="1:13" customFormat="1" hidden="1">
      <c r="B933" s="43" t="s">
        <v>1125</v>
      </c>
      <c r="C933" s="45" t="s">
        <v>155</v>
      </c>
      <c r="D933" s="44">
        <v>0</v>
      </c>
      <c r="E933" s="53"/>
      <c r="F933" s="90"/>
      <c r="G933" s="44">
        <v>0</v>
      </c>
      <c r="H933" s="53"/>
      <c r="I933" s="90"/>
      <c r="J933" s="44">
        <v>0</v>
      </c>
      <c r="K933" s="42"/>
      <c r="L933" s="59"/>
      <c r="M933" s="44">
        <v>0</v>
      </c>
    </row>
    <row r="934" spans="1:13" customFormat="1" hidden="1">
      <c r="B934" s="43" t="s">
        <v>1126</v>
      </c>
      <c r="C934" s="6" t="s">
        <v>157</v>
      </c>
      <c r="D934" s="44">
        <v>0</v>
      </c>
      <c r="E934" s="53"/>
      <c r="F934" s="90"/>
      <c r="G934" s="44">
        <v>0</v>
      </c>
      <c r="H934" s="53"/>
      <c r="I934" s="90"/>
      <c r="J934" s="44">
        <v>0</v>
      </c>
      <c r="K934" s="42"/>
      <c r="L934" s="59"/>
      <c r="M934" s="44">
        <v>0</v>
      </c>
    </row>
    <row r="935" spans="1:13" customFormat="1" hidden="1">
      <c r="B935" s="43" t="s">
        <v>1127</v>
      </c>
      <c r="C935" s="45" t="s">
        <v>159</v>
      </c>
      <c r="D935" s="44">
        <v>0</v>
      </c>
      <c r="E935" s="53"/>
      <c r="F935" s="90"/>
      <c r="G935" s="44">
        <v>0</v>
      </c>
      <c r="H935" s="53"/>
      <c r="I935" s="90"/>
      <c r="J935" s="44">
        <v>0</v>
      </c>
      <c r="K935" s="42"/>
      <c r="L935" s="59"/>
      <c r="M935" s="44">
        <v>0</v>
      </c>
    </row>
    <row r="936" spans="1:13" customFormat="1" hidden="1">
      <c r="B936" s="43" t="s">
        <v>1128</v>
      </c>
      <c r="C936" s="45" t="s">
        <v>161</v>
      </c>
      <c r="D936" s="44">
        <v>0</v>
      </c>
      <c r="E936" s="53"/>
      <c r="F936" s="90"/>
      <c r="G936" s="44">
        <v>0</v>
      </c>
      <c r="H936" s="53"/>
      <c r="I936" s="90"/>
      <c r="J936" s="44">
        <v>0</v>
      </c>
      <c r="K936" s="42"/>
      <c r="L936" s="59"/>
      <c r="M936" s="44">
        <v>0</v>
      </c>
    </row>
    <row r="937" spans="1:13" customFormat="1" hidden="1">
      <c r="B937" s="43" t="s">
        <v>1129</v>
      </c>
      <c r="C937" s="45" t="s">
        <v>163</v>
      </c>
      <c r="D937" s="44">
        <v>0</v>
      </c>
      <c r="E937" s="53"/>
      <c r="F937" s="90"/>
      <c r="G937" s="44">
        <v>0</v>
      </c>
      <c r="H937" s="53"/>
      <c r="I937" s="90"/>
      <c r="J937" s="44">
        <v>0</v>
      </c>
      <c r="K937" s="42"/>
      <c r="L937" s="59"/>
      <c r="M937" s="44">
        <v>0</v>
      </c>
    </row>
    <row r="938" spans="1:13" customFormat="1" hidden="1">
      <c r="B938" s="43" t="s">
        <v>1130</v>
      </c>
      <c r="C938" s="45" t="s">
        <v>165</v>
      </c>
      <c r="D938" s="44">
        <v>0</v>
      </c>
      <c r="E938" s="53"/>
      <c r="F938" s="90"/>
      <c r="G938" s="44">
        <v>0</v>
      </c>
      <c r="H938" s="53"/>
      <c r="I938" s="90"/>
      <c r="J938" s="44">
        <v>0</v>
      </c>
      <c r="K938" s="42"/>
      <c r="L938" s="59"/>
      <c r="M938" s="44">
        <v>0</v>
      </c>
    </row>
    <row r="939" spans="1:13" hidden="1">
      <c r="B939" s="28" t="s">
        <v>1131</v>
      </c>
      <c r="C939" s="36" t="s">
        <v>167</v>
      </c>
      <c r="D939" s="50">
        <v>0</v>
      </c>
      <c r="E939" s="53"/>
      <c r="F939" s="90"/>
      <c r="G939" s="50">
        <v>0</v>
      </c>
      <c r="H939" s="53"/>
      <c r="I939" s="90"/>
      <c r="J939" s="50">
        <v>0</v>
      </c>
      <c r="L939" s="65"/>
      <c r="M939" s="50">
        <v>0</v>
      </c>
    </row>
    <row r="940" spans="1:13" customFormat="1" hidden="1">
      <c r="B940" s="39" t="s">
        <v>1132</v>
      </c>
      <c r="C940" s="40" t="s">
        <v>169</v>
      </c>
      <c r="D940" s="44">
        <v>0</v>
      </c>
      <c r="E940" s="53"/>
      <c r="F940" s="90"/>
      <c r="G940" s="44">
        <v>0</v>
      </c>
      <c r="H940" s="53"/>
      <c r="I940" s="90"/>
      <c r="J940" s="44">
        <v>0</v>
      </c>
      <c r="K940" s="42"/>
      <c r="L940" s="59"/>
      <c r="M940" s="44">
        <v>0</v>
      </c>
    </row>
    <row r="941" spans="1:13" customFormat="1" hidden="1">
      <c r="B941" s="43" t="s">
        <v>1133</v>
      </c>
      <c r="C941" s="45" t="s">
        <v>171</v>
      </c>
      <c r="D941" s="44">
        <v>0</v>
      </c>
      <c r="E941" s="53"/>
      <c r="F941" s="90"/>
      <c r="G941" s="44">
        <v>0</v>
      </c>
      <c r="H941" s="53"/>
      <c r="I941" s="90"/>
      <c r="J941" s="44">
        <v>0</v>
      </c>
      <c r="K941" s="42"/>
      <c r="L941" s="59"/>
      <c r="M941" s="44">
        <v>0</v>
      </c>
    </row>
    <row r="942" spans="1:13" customFormat="1" hidden="1">
      <c r="B942" s="43" t="s">
        <v>1134</v>
      </c>
      <c r="C942" s="45" t="s">
        <v>173</v>
      </c>
      <c r="D942" s="44">
        <v>0</v>
      </c>
      <c r="E942" s="53"/>
      <c r="F942" s="90"/>
      <c r="G942" s="44">
        <v>0</v>
      </c>
      <c r="H942" s="53"/>
      <c r="I942" s="90"/>
      <c r="J942" s="44">
        <v>0</v>
      </c>
      <c r="K942" s="42"/>
      <c r="L942" s="59"/>
      <c r="M942" s="44">
        <v>0</v>
      </c>
    </row>
    <row r="943" spans="1:13" customFormat="1" hidden="1">
      <c r="B943" s="43" t="s">
        <v>1135</v>
      </c>
      <c r="C943" s="45" t="s">
        <v>175</v>
      </c>
      <c r="D943" s="44">
        <v>0</v>
      </c>
      <c r="E943" s="53"/>
      <c r="F943" s="90"/>
      <c r="G943" s="44">
        <v>0</v>
      </c>
      <c r="H943" s="53"/>
      <c r="I943" s="90"/>
      <c r="J943" s="44">
        <v>0</v>
      </c>
      <c r="K943" s="42"/>
      <c r="L943" s="59"/>
      <c r="M943" s="44">
        <v>0</v>
      </c>
    </row>
    <row r="944" spans="1:13" customFormat="1" hidden="1">
      <c r="B944" s="43" t="s">
        <v>1136</v>
      </c>
      <c r="C944" s="45" t="s">
        <v>177</v>
      </c>
      <c r="D944" s="44">
        <v>0</v>
      </c>
      <c r="E944" s="53"/>
      <c r="F944" s="90"/>
      <c r="G944" s="44">
        <v>0</v>
      </c>
      <c r="H944" s="53"/>
      <c r="I944" s="90"/>
      <c r="J944" s="44">
        <v>0</v>
      </c>
      <c r="K944" s="42"/>
      <c r="L944" s="59"/>
      <c r="M944" s="44">
        <v>0</v>
      </c>
    </row>
    <row r="945" spans="2:13" customFormat="1" hidden="1">
      <c r="B945" s="43" t="s">
        <v>1137</v>
      </c>
      <c r="C945" s="45" t="s">
        <v>179</v>
      </c>
      <c r="D945" s="44">
        <v>0</v>
      </c>
      <c r="E945" s="53"/>
      <c r="F945" s="90"/>
      <c r="G945" s="44">
        <v>0</v>
      </c>
      <c r="H945" s="53"/>
      <c r="I945" s="90"/>
      <c r="J945" s="44">
        <v>0</v>
      </c>
      <c r="K945" s="42"/>
      <c r="L945" s="59"/>
      <c r="M945" s="44">
        <v>0</v>
      </c>
    </row>
    <row r="946" spans="2:13" customFormat="1" hidden="1">
      <c r="B946" s="39" t="s">
        <v>1138</v>
      </c>
      <c r="C946" s="40" t="s">
        <v>5451</v>
      </c>
      <c r="D946" s="46">
        <f>SUM(D947:D951)</f>
        <v>0</v>
      </c>
      <c r="E946" s="53"/>
      <c r="F946" s="91"/>
      <c r="G946" s="46">
        <f>SUM(G947:G951)</f>
        <v>0</v>
      </c>
      <c r="H946" s="53"/>
      <c r="I946" s="91"/>
      <c r="J946" s="46">
        <f>SUM(J947:J951)</f>
        <v>0</v>
      </c>
      <c r="K946" s="42"/>
      <c r="L946" s="59"/>
      <c r="M946" s="46">
        <f>SUM(M947:M951)</f>
        <v>0</v>
      </c>
    </row>
    <row r="947" spans="2:13" customFormat="1" hidden="1">
      <c r="B947" s="43" t="s">
        <v>1139</v>
      </c>
      <c r="C947" s="45" t="s">
        <v>182</v>
      </c>
      <c r="D947" s="44">
        <v>0</v>
      </c>
      <c r="E947" s="53"/>
      <c r="F947" s="90"/>
      <c r="G947" s="44">
        <v>0</v>
      </c>
      <c r="H947" s="53"/>
      <c r="I947" s="90"/>
      <c r="J947" s="44">
        <v>0</v>
      </c>
      <c r="K947" s="42"/>
      <c r="L947" s="59"/>
      <c r="M947" s="44">
        <v>0</v>
      </c>
    </row>
    <row r="948" spans="2:13" customFormat="1" hidden="1">
      <c r="B948" s="43" t="s">
        <v>1140</v>
      </c>
      <c r="C948" s="45" t="s">
        <v>184</v>
      </c>
      <c r="D948" s="44">
        <v>0</v>
      </c>
      <c r="E948" s="53"/>
      <c r="F948" s="90"/>
      <c r="G948" s="44">
        <v>0</v>
      </c>
      <c r="H948" s="53"/>
      <c r="I948" s="90"/>
      <c r="J948" s="44">
        <v>0</v>
      </c>
      <c r="K948" s="42"/>
      <c r="L948" s="59"/>
      <c r="M948" s="44">
        <v>0</v>
      </c>
    </row>
    <row r="949" spans="2:13" customFormat="1" hidden="1">
      <c r="B949" s="43" t="s">
        <v>1141</v>
      </c>
      <c r="C949" s="45" t="s">
        <v>186</v>
      </c>
      <c r="D949" s="44">
        <v>0</v>
      </c>
      <c r="E949" s="53"/>
      <c r="F949" s="90"/>
      <c r="G949" s="44">
        <v>0</v>
      </c>
      <c r="H949" s="53"/>
      <c r="I949" s="90"/>
      <c r="J949" s="44">
        <v>0</v>
      </c>
      <c r="K949" s="42"/>
      <c r="L949" s="59"/>
      <c r="M949" s="44">
        <v>0</v>
      </c>
    </row>
    <row r="950" spans="2:13" customFormat="1" hidden="1">
      <c r="B950" s="43" t="s">
        <v>1142</v>
      </c>
      <c r="C950" s="45" t="s">
        <v>189</v>
      </c>
      <c r="D950" s="44">
        <v>0</v>
      </c>
      <c r="E950" s="53"/>
      <c r="F950" s="90"/>
      <c r="G950" s="44">
        <v>0</v>
      </c>
      <c r="H950" s="53"/>
      <c r="I950" s="90"/>
      <c r="J950" s="44">
        <v>0</v>
      </c>
      <c r="K950" s="42"/>
      <c r="L950" s="59"/>
      <c r="M950" s="44">
        <v>0</v>
      </c>
    </row>
    <row r="951" spans="2:13" customFormat="1" hidden="1">
      <c r="B951" s="43" t="s">
        <v>1143</v>
      </c>
      <c r="C951" s="45" t="s">
        <v>190</v>
      </c>
      <c r="D951" s="44">
        <v>0</v>
      </c>
      <c r="E951" s="53"/>
      <c r="F951" s="90"/>
      <c r="G951" s="44">
        <v>0</v>
      </c>
      <c r="H951" s="53"/>
      <c r="I951" s="90"/>
      <c r="J951" s="44">
        <v>0</v>
      </c>
      <c r="K951" s="42"/>
      <c r="L951" s="59"/>
      <c r="M951" s="44">
        <v>0</v>
      </c>
    </row>
    <row r="952" spans="2:13" customFormat="1" hidden="1">
      <c r="B952" s="39" t="s">
        <v>1144</v>
      </c>
      <c r="C952" s="40" t="s">
        <v>192</v>
      </c>
      <c r="D952" s="46">
        <f>SUM(D953:D962)</f>
        <v>0</v>
      </c>
      <c r="E952" s="53"/>
      <c r="F952" s="91"/>
      <c r="G952" s="46">
        <f>SUM(G953:G962)</f>
        <v>0</v>
      </c>
      <c r="H952" s="53"/>
      <c r="I952" s="91"/>
      <c r="J952" s="46">
        <f>SUM(J953:J962)</f>
        <v>0</v>
      </c>
      <c r="K952" s="42"/>
      <c r="L952" s="59"/>
      <c r="M952" s="46">
        <f>SUM(M953:M962)</f>
        <v>0</v>
      </c>
    </row>
    <row r="953" spans="2:13" customFormat="1" hidden="1">
      <c r="B953" s="43" t="s">
        <v>1145</v>
      </c>
      <c r="C953" s="45" t="s">
        <v>194</v>
      </c>
      <c r="D953" s="44">
        <v>0</v>
      </c>
      <c r="E953" s="53"/>
      <c r="F953" s="90"/>
      <c r="G953" s="44">
        <v>0</v>
      </c>
      <c r="H953" s="53"/>
      <c r="I953" s="90"/>
      <c r="J953" s="44">
        <v>0</v>
      </c>
      <c r="K953" s="42"/>
      <c r="L953" s="59"/>
      <c r="M953" s="44">
        <v>0</v>
      </c>
    </row>
    <row r="954" spans="2:13" customFormat="1" hidden="1">
      <c r="B954" s="43" t="s">
        <v>1146</v>
      </c>
      <c r="C954" s="45" t="s">
        <v>196</v>
      </c>
      <c r="D954" s="44">
        <v>0</v>
      </c>
      <c r="E954" s="53"/>
      <c r="F954" s="90"/>
      <c r="G954" s="44">
        <v>0</v>
      </c>
      <c r="H954" s="53"/>
      <c r="I954" s="90"/>
      <c r="J954" s="44">
        <v>0</v>
      </c>
      <c r="K954" s="42"/>
      <c r="L954" s="59"/>
      <c r="M954" s="44">
        <v>0</v>
      </c>
    </row>
    <row r="955" spans="2:13" customFormat="1" hidden="1">
      <c r="B955" s="43" t="s">
        <v>1147</v>
      </c>
      <c r="C955" s="45" t="s">
        <v>198</v>
      </c>
      <c r="D955" s="44">
        <v>0</v>
      </c>
      <c r="E955" s="53"/>
      <c r="F955" s="90"/>
      <c r="G955" s="44">
        <v>0</v>
      </c>
      <c r="H955" s="53"/>
      <c r="I955" s="90"/>
      <c r="J955" s="44">
        <v>0</v>
      </c>
      <c r="K955" s="42"/>
      <c r="L955" s="59"/>
      <c r="M955" s="44">
        <v>0</v>
      </c>
    </row>
    <row r="956" spans="2:13" customFormat="1" hidden="1">
      <c r="B956" s="43" t="s">
        <v>1148</v>
      </c>
      <c r="C956" s="45" t="s">
        <v>200</v>
      </c>
      <c r="D956" s="44">
        <v>0</v>
      </c>
      <c r="E956" s="53"/>
      <c r="F956" s="90"/>
      <c r="G956" s="44">
        <v>0</v>
      </c>
      <c r="H956" s="53"/>
      <c r="I956" s="90"/>
      <c r="J956" s="44">
        <v>0</v>
      </c>
      <c r="K956" s="42"/>
      <c r="L956" s="59"/>
      <c r="M956" s="44">
        <v>0</v>
      </c>
    </row>
    <row r="957" spans="2:13" customFormat="1" hidden="1">
      <c r="B957" s="43" t="s">
        <v>1149</v>
      </c>
      <c r="C957" s="45" t="s">
        <v>202</v>
      </c>
      <c r="D957" s="44">
        <v>0</v>
      </c>
      <c r="E957" s="53"/>
      <c r="F957" s="90"/>
      <c r="G957" s="44">
        <v>0</v>
      </c>
      <c r="H957" s="53"/>
      <c r="I957" s="90"/>
      <c r="J957" s="44">
        <v>0</v>
      </c>
      <c r="K957" s="42"/>
      <c r="L957" s="59"/>
      <c r="M957" s="44">
        <v>0</v>
      </c>
    </row>
    <row r="958" spans="2:13" customFormat="1" hidden="1">
      <c r="B958" s="43" t="s">
        <v>1150</v>
      </c>
      <c r="C958" s="45" t="s">
        <v>204</v>
      </c>
      <c r="D958" s="44">
        <v>0</v>
      </c>
      <c r="E958" s="53"/>
      <c r="F958" s="90"/>
      <c r="G958" s="44">
        <v>0</v>
      </c>
      <c r="H958" s="53"/>
      <c r="I958" s="90"/>
      <c r="J958" s="44">
        <v>0</v>
      </c>
      <c r="K958" s="42"/>
      <c r="L958" s="59"/>
      <c r="M958" s="44">
        <v>0</v>
      </c>
    </row>
    <row r="959" spans="2:13" customFormat="1" hidden="1">
      <c r="B959" s="43" t="s">
        <v>1151</v>
      </c>
      <c r="C959" s="45" t="s">
        <v>206</v>
      </c>
      <c r="D959" s="44">
        <v>0</v>
      </c>
      <c r="E959" s="53"/>
      <c r="F959" s="90"/>
      <c r="G959" s="44">
        <v>0</v>
      </c>
      <c r="H959" s="53"/>
      <c r="I959" s="90"/>
      <c r="J959" s="44">
        <v>0</v>
      </c>
      <c r="K959" s="42"/>
      <c r="L959" s="59"/>
      <c r="M959" s="44">
        <v>0</v>
      </c>
    </row>
    <row r="960" spans="2:13" customFormat="1" hidden="1">
      <c r="B960" s="43" t="s">
        <v>1152</v>
      </c>
      <c r="C960" s="45" t="s">
        <v>208</v>
      </c>
      <c r="D960" s="44">
        <v>0</v>
      </c>
      <c r="E960" s="53"/>
      <c r="F960" s="90"/>
      <c r="G960" s="44">
        <v>0</v>
      </c>
      <c r="H960" s="53"/>
      <c r="I960" s="90"/>
      <c r="J960" s="44">
        <v>0</v>
      </c>
      <c r="K960" s="42"/>
      <c r="L960" s="59"/>
      <c r="M960" s="44">
        <v>0</v>
      </c>
    </row>
    <row r="961" spans="1:13" customFormat="1" hidden="1">
      <c r="B961" s="43" t="s">
        <v>1153</v>
      </c>
      <c r="C961" s="45" t="s">
        <v>210</v>
      </c>
      <c r="D961" s="44">
        <v>0</v>
      </c>
      <c r="E961" s="53"/>
      <c r="F961" s="90"/>
      <c r="G961" s="44">
        <v>0</v>
      </c>
      <c r="H961" s="53"/>
      <c r="I961" s="90"/>
      <c r="J961" s="44">
        <v>0</v>
      </c>
      <c r="K961" s="42"/>
      <c r="L961" s="59"/>
      <c r="M961" s="44">
        <v>0</v>
      </c>
    </row>
    <row r="962" spans="1:13" customFormat="1" hidden="1">
      <c r="B962" s="43" t="s">
        <v>1154</v>
      </c>
      <c r="C962" s="45" t="s">
        <v>212</v>
      </c>
      <c r="D962" s="44">
        <v>0</v>
      </c>
      <c r="E962" s="53"/>
      <c r="F962" s="90"/>
      <c r="G962" s="44">
        <v>0</v>
      </c>
      <c r="H962" s="53"/>
      <c r="I962" s="90"/>
      <c r="J962" s="44">
        <v>0</v>
      </c>
      <c r="K962" s="42"/>
      <c r="L962" s="59"/>
      <c r="M962" s="44">
        <v>0</v>
      </c>
    </row>
    <row r="963" spans="1:13" customFormat="1" hidden="1">
      <c r="B963" s="39" t="s">
        <v>1155</v>
      </c>
      <c r="C963" s="40" t="s">
        <v>214</v>
      </c>
      <c r="D963" s="46">
        <f>SUM(D964:D970)</f>
        <v>0</v>
      </c>
      <c r="E963" s="53"/>
      <c r="F963" s="91"/>
      <c r="G963" s="46">
        <f>SUM(G964:G970)</f>
        <v>0</v>
      </c>
      <c r="H963" s="53"/>
      <c r="I963" s="91"/>
      <c r="J963" s="46">
        <f>SUM(J964:J970)</f>
        <v>0</v>
      </c>
      <c r="K963" s="42"/>
      <c r="L963" s="59"/>
      <c r="M963" s="46">
        <f>SUM(M964:M970)</f>
        <v>0</v>
      </c>
    </row>
    <row r="964" spans="1:13" customFormat="1" hidden="1">
      <c r="B964" s="43" t="s">
        <v>1156</v>
      </c>
      <c r="C964" s="45" t="s">
        <v>216</v>
      </c>
      <c r="D964" s="44">
        <v>0</v>
      </c>
      <c r="E964" s="53"/>
      <c r="F964" s="90"/>
      <c r="G964" s="44">
        <v>0</v>
      </c>
      <c r="H964" s="53"/>
      <c r="I964" s="90"/>
      <c r="J964" s="44">
        <v>0</v>
      </c>
      <c r="K964" s="42"/>
      <c r="L964" s="59"/>
      <c r="M964" s="44">
        <v>0</v>
      </c>
    </row>
    <row r="965" spans="1:13" customFormat="1" hidden="1">
      <c r="B965" s="43" t="s">
        <v>1156</v>
      </c>
      <c r="C965" s="45" t="s">
        <v>218</v>
      </c>
      <c r="D965" s="44">
        <v>0</v>
      </c>
      <c r="E965" s="53"/>
      <c r="F965" s="90"/>
      <c r="G965" s="44">
        <v>0</v>
      </c>
      <c r="H965" s="53"/>
      <c r="I965" s="90"/>
      <c r="J965" s="44">
        <v>0</v>
      </c>
      <c r="K965" s="42"/>
      <c r="L965" s="59"/>
      <c r="M965" s="44">
        <v>0</v>
      </c>
    </row>
    <row r="966" spans="1:13" customFormat="1" hidden="1">
      <c r="B966" s="43" t="s">
        <v>1157</v>
      </c>
      <c r="C966" s="45" t="s">
        <v>220</v>
      </c>
      <c r="D966" s="44">
        <v>0</v>
      </c>
      <c r="E966" s="53"/>
      <c r="F966" s="90"/>
      <c r="G966" s="44">
        <v>0</v>
      </c>
      <c r="H966" s="53"/>
      <c r="I966" s="90"/>
      <c r="J966" s="44">
        <v>0</v>
      </c>
      <c r="K966" s="42"/>
      <c r="L966" s="59"/>
      <c r="M966" s="44">
        <v>0</v>
      </c>
    </row>
    <row r="967" spans="1:13" customFormat="1" hidden="1">
      <c r="B967" s="43" t="s">
        <v>1158</v>
      </c>
      <c r="C967" s="45" t="s">
        <v>222</v>
      </c>
      <c r="D967" s="44">
        <v>0</v>
      </c>
      <c r="E967" s="53"/>
      <c r="F967" s="90"/>
      <c r="G967" s="44">
        <v>0</v>
      </c>
      <c r="H967" s="53"/>
      <c r="I967" s="90"/>
      <c r="J967" s="44">
        <v>0</v>
      </c>
      <c r="K967" s="42"/>
      <c r="L967" s="59"/>
      <c r="M967" s="44">
        <v>0</v>
      </c>
    </row>
    <row r="968" spans="1:13" customFormat="1" hidden="1">
      <c r="B968" s="43" t="s">
        <v>1159</v>
      </c>
      <c r="C968" s="45" t="s">
        <v>224</v>
      </c>
      <c r="D968" s="44">
        <v>0</v>
      </c>
      <c r="E968" s="53"/>
      <c r="F968" s="90"/>
      <c r="G968" s="44">
        <v>0</v>
      </c>
      <c r="H968" s="53"/>
      <c r="I968" s="90"/>
      <c r="J968" s="44">
        <v>0</v>
      </c>
      <c r="K968" s="42"/>
      <c r="L968" s="59"/>
      <c r="M968" s="44">
        <v>0</v>
      </c>
    </row>
    <row r="969" spans="1:13" customFormat="1" hidden="1">
      <c r="B969" s="43" t="s">
        <v>1160</v>
      </c>
      <c r="C969" s="45" t="s">
        <v>226</v>
      </c>
      <c r="D969" s="44">
        <v>0</v>
      </c>
      <c r="E969" s="53"/>
      <c r="F969" s="90"/>
      <c r="G969" s="44">
        <v>0</v>
      </c>
      <c r="H969" s="53"/>
      <c r="I969" s="90"/>
      <c r="J969" s="44">
        <v>0</v>
      </c>
      <c r="K969" s="42"/>
      <c r="L969" s="59"/>
      <c r="M969" s="44">
        <v>0</v>
      </c>
    </row>
    <row r="970" spans="1:13" customFormat="1" hidden="1">
      <c r="B970" s="43" t="s">
        <v>1161</v>
      </c>
      <c r="C970" s="45" t="s">
        <v>228</v>
      </c>
      <c r="D970" s="44">
        <v>0</v>
      </c>
      <c r="E970" s="53"/>
      <c r="F970" s="90"/>
      <c r="G970" s="44">
        <v>0</v>
      </c>
      <c r="H970" s="53"/>
      <c r="I970" s="90"/>
      <c r="J970" s="44">
        <v>0</v>
      </c>
      <c r="K970" s="42"/>
      <c r="L970" s="59"/>
      <c r="M970" s="44">
        <v>0</v>
      </c>
    </row>
    <row r="971" spans="1:13" hidden="1">
      <c r="A971" s="21" t="s">
        <v>5618</v>
      </c>
      <c r="B971" s="99" t="s">
        <v>5696</v>
      </c>
      <c r="C971" s="71" t="s">
        <v>230</v>
      </c>
      <c r="D971" s="125">
        <f>SUM(D972:D973)</f>
        <v>20000</v>
      </c>
      <c r="E971" s="108"/>
      <c r="F971" s="126"/>
      <c r="G971" s="125">
        <f>SUM(G972:G973)</f>
        <v>15000</v>
      </c>
      <c r="H971" s="108"/>
      <c r="I971" s="126"/>
      <c r="J971" s="125">
        <f>SUM(J972:J973)</f>
        <v>5935.34</v>
      </c>
      <c r="L971" s="65"/>
      <c r="M971" s="125">
        <f>SUM(M972:M973)</f>
        <v>0</v>
      </c>
    </row>
    <row r="972" spans="1:13" hidden="1">
      <c r="A972" s="21" t="s">
        <v>5618</v>
      </c>
      <c r="B972" s="30" t="s">
        <v>5697</v>
      </c>
      <c r="C972" s="36" t="s">
        <v>232</v>
      </c>
      <c r="D972" s="128">
        <v>20000</v>
      </c>
      <c r="E972" s="108">
        <f>IF(D972&lt;G972,G972-D972,0)</f>
        <v>0</v>
      </c>
      <c r="F972" s="108">
        <f>IF(D972&gt;G972,D972-G972,0)</f>
        <v>5000</v>
      </c>
      <c r="G972" s="128">
        <v>15000</v>
      </c>
      <c r="H972" s="108"/>
      <c r="I972" s="108">
        <v>9064.66</v>
      </c>
      <c r="J972" s="128">
        <f>+G972+H972-I972</f>
        <v>5935.34</v>
      </c>
      <c r="L972" s="65"/>
      <c r="M972" s="128">
        <v>0</v>
      </c>
    </row>
    <row r="973" spans="1:13" customFormat="1" hidden="1">
      <c r="B973" s="43" t="s">
        <v>1162</v>
      </c>
      <c r="C973" s="45" t="s">
        <v>234</v>
      </c>
      <c r="D973" s="44">
        <v>0</v>
      </c>
      <c r="E973" s="53"/>
      <c r="F973" s="90"/>
      <c r="G973" s="44">
        <v>0</v>
      </c>
      <c r="H973" s="53"/>
      <c r="I973" s="90"/>
      <c r="J973" s="44">
        <v>0</v>
      </c>
      <c r="K973" s="42"/>
      <c r="L973" s="59"/>
      <c r="M973" s="44">
        <v>0</v>
      </c>
    </row>
    <row r="974" spans="1:13" customFormat="1" hidden="1">
      <c r="B974" s="39" t="s">
        <v>1163</v>
      </c>
      <c r="C974" s="40" t="s">
        <v>236</v>
      </c>
      <c r="D974" s="46">
        <f>SUM(D975:D978)</f>
        <v>0</v>
      </c>
      <c r="E974" s="53"/>
      <c r="F974" s="91"/>
      <c r="G974" s="46">
        <f>SUM(G975:G978)</f>
        <v>0</v>
      </c>
      <c r="H974" s="53"/>
      <c r="I974" s="91"/>
      <c r="J974" s="46">
        <f>SUM(J975:J978)</f>
        <v>0</v>
      </c>
      <c r="K974" s="42"/>
      <c r="L974" s="59"/>
      <c r="M974" s="46">
        <f>SUM(M975:M978)</f>
        <v>0</v>
      </c>
    </row>
    <row r="975" spans="1:13" customFormat="1" hidden="1">
      <c r="B975" s="43" t="s">
        <v>1164</v>
      </c>
      <c r="C975" s="45" t="s">
        <v>238</v>
      </c>
      <c r="D975" s="44">
        <v>0</v>
      </c>
      <c r="E975" s="53"/>
      <c r="F975" s="90"/>
      <c r="G975" s="44">
        <v>0</v>
      </c>
      <c r="H975" s="53"/>
      <c r="I975" s="90"/>
      <c r="J975" s="44">
        <v>0</v>
      </c>
      <c r="K975" s="42"/>
      <c r="L975" s="59"/>
      <c r="M975" s="44">
        <v>0</v>
      </c>
    </row>
    <row r="976" spans="1:13" customFormat="1" hidden="1">
      <c r="B976" s="43" t="s">
        <v>1165</v>
      </c>
      <c r="C976" s="45" t="s">
        <v>240</v>
      </c>
      <c r="D976" s="44">
        <v>0</v>
      </c>
      <c r="E976" s="53"/>
      <c r="F976" s="90"/>
      <c r="G976" s="44">
        <v>0</v>
      </c>
      <c r="H976" s="53"/>
      <c r="I976" s="90"/>
      <c r="J976" s="44">
        <v>0</v>
      </c>
      <c r="K976" s="42"/>
      <c r="L976" s="59"/>
      <c r="M976" s="44">
        <v>0</v>
      </c>
    </row>
    <row r="977" spans="1:13" customFormat="1" hidden="1">
      <c r="B977" s="43" t="s">
        <v>1166</v>
      </c>
      <c r="C977" s="45" t="s">
        <v>242</v>
      </c>
      <c r="D977" s="44">
        <v>0</v>
      </c>
      <c r="E977" s="53"/>
      <c r="F977" s="90"/>
      <c r="G977" s="44">
        <v>0</v>
      </c>
      <c r="H977" s="53"/>
      <c r="I977" s="90"/>
      <c r="J977" s="44">
        <v>0</v>
      </c>
      <c r="K977" s="42"/>
      <c r="L977" s="59"/>
      <c r="M977" s="44">
        <v>0</v>
      </c>
    </row>
    <row r="978" spans="1:13" customFormat="1" hidden="1">
      <c r="B978" s="43" t="s">
        <v>1167</v>
      </c>
      <c r="C978" s="45" t="s">
        <v>244</v>
      </c>
      <c r="D978" s="44">
        <v>0</v>
      </c>
      <c r="E978" s="53"/>
      <c r="F978" s="90"/>
      <c r="G978" s="44">
        <v>0</v>
      </c>
      <c r="H978" s="53"/>
      <c r="I978" s="90"/>
      <c r="J978" s="44">
        <v>0</v>
      </c>
      <c r="K978" s="42"/>
      <c r="L978" s="59"/>
      <c r="M978" s="44">
        <v>0</v>
      </c>
    </row>
    <row r="979" spans="1:13" customFormat="1" hidden="1">
      <c r="B979" s="39" t="s">
        <v>1168</v>
      </c>
      <c r="C979" s="40" t="s">
        <v>246</v>
      </c>
      <c r="D979" s="46">
        <f>SUM(D980:D981)</f>
        <v>0</v>
      </c>
      <c r="E979" s="53"/>
      <c r="F979" s="91"/>
      <c r="G979" s="46">
        <f>SUM(G980:G981)</f>
        <v>0</v>
      </c>
      <c r="H979" s="53"/>
      <c r="I979" s="91"/>
      <c r="J979" s="46">
        <f>SUM(J980:J981)</f>
        <v>0</v>
      </c>
      <c r="K979" s="42"/>
      <c r="L979" s="59"/>
      <c r="M979" s="46">
        <f>SUM(M980:M981)</f>
        <v>0</v>
      </c>
    </row>
    <row r="980" spans="1:13" customFormat="1" hidden="1">
      <c r="B980" s="43" t="s">
        <v>1169</v>
      </c>
      <c r="C980" s="45" t="s">
        <v>248</v>
      </c>
      <c r="D980" s="44">
        <v>0</v>
      </c>
      <c r="E980" s="53"/>
      <c r="F980" s="90"/>
      <c r="G980" s="44">
        <v>0</v>
      </c>
      <c r="H980" s="53"/>
      <c r="I980" s="90"/>
      <c r="J980" s="44">
        <v>0</v>
      </c>
      <c r="K980" s="42"/>
      <c r="L980" s="59"/>
      <c r="M980" s="44">
        <v>0</v>
      </c>
    </row>
    <row r="981" spans="1:13" customFormat="1" hidden="1">
      <c r="B981" s="43" t="s">
        <v>1170</v>
      </c>
      <c r="C981" s="45" t="s">
        <v>250</v>
      </c>
      <c r="D981" s="44">
        <v>0</v>
      </c>
      <c r="E981" s="53"/>
      <c r="F981" s="90"/>
      <c r="G981" s="44">
        <v>0</v>
      </c>
      <c r="H981" s="53"/>
      <c r="I981" s="90"/>
      <c r="J981" s="44">
        <v>0</v>
      </c>
      <c r="K981" s="42"/>
      <c r="L981" s="59"/>
      <c r="M981" s="44">
        <v>0</v>
      </c>
    </row>
    <row r="982" spans="1:13" customFormat="1" hidden="1">
      <c r="B982" s="39" t="s">
        <v>1171</v>
      </c>
      <c r="C982" s="40" t="s">
        <v>252</v>
      </c>
      <c r="D982" s="46">
        <f>SUM(D983:D991)</f>
        <v>0</v>
      </c>
      <c r="E982" s="53"/>
      <c r="F982" s="91"/>
      <c r="G982" s="46">
        <f>SUM(G983:G991)</f>
        <v>0</v>
      </c>
      <c r="H982" s="53"/>
      <c r="I982" s="91"/>
      <c r="J982" s="46">
        <f>SUM(J983:J991)</f>
        <v>0</v>
      </c>
      <c r="K982" s="42"/>
      <c r="L982" s="59"/>
      <c r="M982" s="46">
        <f>SUM(M983:M991)</f>
        <v>0</v>
      </c>
    </row>
    <row r="983" spans="1:13" customFormat="1" hidden="1">
      <c r="B983" s="43" t="s">
        <v>1172</v>
      </c>
      <c r="C983" s="45" t="s">
        <v>254</v>
      </c>
      <c r="D983" s="44">
        <v>0</v>
      </c>
      <c r="E983" s="53"/>
      <c r="F983" s="90"/>
      <c r="G983" s="44">
        <v>0</v>
      </c>
      <c r="H983" s="53"/>
      <c r="I983" s="90"/>
      <c r="J983" s="44">
        <v>0</v>
      </c>
      <c r="K983" s="42"/>
      <c r="L983" s="59"/>
      <c r="M983" s="44">
        <v>0</v>
      </c>
    </row>
    <row r="984" spans="1:13" customFormat="1" hidden="1">
      <c r="B984" s="43" t="s">
        <v>1173</v>
      </c>
      <c r="C984" s="45" t="s">
        <v>256</v>
      </c>
      <c r="D984" s="44">
        <v>0</v>
      </c>
      <c r="E984" s="53"/>
      <c r="F984" s="90"/>
      <c r="G984" s="44">
        <v>0</v>
      </c>
      <c r="H984" s="53"/>
      <c r="I984" s="90"/>
      <c r="J984" s="44">
        <v>0</v>
      </c>
      <c r="K984" s="42"/>
      <c r="L984" s="59"/>
      <c r="M984" s="44">
        <v>0</v>
      </c>
    </row>
    <row r="985" spans="1:13" customFormat="1" hidden="1">
      <c r="B985" s="43" t="s">
        <v>1174</v>
      </c>
      <c r="C985" s="45" t="s">
        <v>258</v>
      </c>
      <c r="D985" s="44">
        <v>0</v>
      </c>
      <c r="E985" s="53"/>
      <c r="F985" s="90"/>
      <c r="G985" s="44">
        <v>0</v>
      </c>
      <c r="H985" s="53"/>
      <c r="I985" s="90"/>
      <c r="J985" s="44">
        <v>0</v>
      </c>
      <c r="K985" s="42"/>
      <c r="L985" s="59"/>
      <c r="M985" s="44">
        <v>0</v>
      </c>
    </row>
    <row r="986" spans="1:13" customFormat="1" hidden="1">
      <c r="B986" s="43" t="s">
        <v>1175</v>
      </c>
      <c r="C986" s="45" t="s">
        <v>260</v>
      </c>
      <c r="D986" s="44">
        <v>0</v>
      </c>
      <c r="E986" s="53"/>
      <c r="F986" s="90"/>
      <c r="G986" s="44">
        <v>0</v>
      </c>
      <c r="H986" s="53"/>
      <c r="I986" s="90"/>
      <c r="J986" s="44">
        <v>0</v>
      </c>
      <c r="K986" s="42"/>
      <c r="L986" s="59"/>
      <c r="M986" s="44">
        <v>0</v>
      </c>
    </row>
    <row r="987" spans="1:13" customFormat="1" hidden="1">
      <c r="B987" s="43" t="s">
        <v>1176</v>
      </c>
      <c r="C987" s="45" t="s">
        <v>262</v>
      </c>
      <c r="D987" s="44">
        <v>0</v>
      </c>
      <c r="E987" s="53"/>
      <c r="F987" s="90"/>
      <c r="G987" s="44">
        <v>0</v>
      </c>
      <c r="H987" s="53"/>
      <c r="I987" s="90"/>
      <c r="J987" s="44">
        <v>0</v>
      </c>
      <c r="K987" s="42"/>
      <c r="L987" s="59"/>
      <c r="M987" s="44">
        <v>0</v>
      </c>
    </row>
    <row r="988" spans="1:13" customFormat="1" hidden="1">
      <c r="B988" s="43" t="s">
        <v>1177</v>
      </c>
      <c r="C988" s="45" t="s">
        <v>264</v>
      </c>
      <c r="D988" s="44">
        <v>0</v>
      </c>
      <c r="E988" s="53"/>
      <c r="F988" s="90"/>
      <c r="G988" s="44">
        <v>0</v>
      </c>
      <c r="H988" s="53"/>
      <c r="I988" s="90"/>
      <c r="J988" s="44">
        <v>0</v>
      </c>
      <c r="K988" s="42"/>
      <c r="L988" s="59"/>
      <c r="M988" s="44">
        <v>0</v>
      </c>
    </row>
    <row r="989" spans="1:13" customFormat="1" hidden="1">
      <c r="B989" s="43" t="s">
        <v>1178</v>
      </c>
      <c r="C989" s="45" t="s">
        <v>266</v>
      </c>
      <c r="D989" s="44">
        <v>0</v>
      </c>
      <c r="E989" s="53"/>
      <c r="F989" s="90"/>
      <c r="G989" s="44">
        <v>0</v>
      </c>
      <c r="H989" s="53"/>
      <c r="I989" s="90"/>
      <c r="J989" s="44">
        <v>0</v>
      </c>
      <c r="K989" s="42"/>
      <c r="L989" s="59"/>
      <c r="M989" s="44">
        <v>0</v>
      </c>
    </row>
    <row r="990" spans="1:13" customFormat="1" hidden="1">
      <c r="B990" s="43" t="s">
        <v>1179</v>
      </c>
      <c r="C990" s="45" t="s">
        <v>268</v>
      </c>
      <c r="D990" s="44">
        <v>0</v>
      </c>
      <c r="E990" s="53"/>
      <c r="F990" s="90"/>
      <c r="G990" s="44">
        <v>0</v>
      </c>
      <c r="H990" s="53"/>
      <c r="I990" s="90"/>
      <c r="J990" s="44">
        <v>0</v>
      </c>
      <c r="K990" s="42"/>
      <c r="L990" s="59"/>
      <c r="M990" s="44">
        <v>0</v>
      </c>
    </row>
    <row r="991" spans="1:13" customFormat="1" hidden="1">
      <c r="B991" s="43" t="s">
        <v>1180</v>
      </c>
      <c r="C991" s="45" t="s">
        <v>270</v>
      </c>
      <c r="D991" s="44">
        <v>0</v>
      </c>
      <c r="E991" s="53"/>
      <c r="F991" s="90"/>
      <c r="G991" s="44">
        <v>0</v>
      </c>
      <c r="H991" s="53"/>
      <c r="I991" s="90"/>
      <c r="J991" s="44">
        <v>0</v>
      </c>
      <c r="K991" s="42"/>
      <c r="L991" s="59"/>
      <c r="M991" s="44">
        <v>0</v>
      </c>
    </row>
    <row r="992" spans="1:13" s="31" customFormat="1" hidden="1">
      <c r="A992" s="31" t="s">
        <v>5618</v>
      </c>
      <c r="B992" s="69" t="s">
        <v>5698</v>
      </c>
      <c r="C992" s="69" t="s">
        <v>271</v>
      </c>
      <c r="D992" s="123">
        <f>D993+D1005+D1016+D1027+D1041+D1052+D1060+D1073+D1079</f>
        <v>16500</v>
      </c>
      <c r="E992" s="108"/>
      <c r="F992" s="124"/>
      <c r="G992" s="123">
        <f>G993+G1005+G1016+G1027+G1041+G1052+G1060+G1073+G1079</f>
        <v>10700</v>
      </c>
      <c r="H992" s="108"/>
      <c r="I992" s="124"/>
      <c r="J992" s="123">
        <f>J993+J1005+J1016+J1027+J1041+J1052+J1060+J1073+J1079</f>
        <v>2394</v>
      </c>
      <c r="K992" s="61"/>
      <c r="L992" s="65"/>
      <c r="M992" s="123">
        <f>M993+M1005+M1016+M1027+M1041+M1052+M1060+M1073+M1079</f>
        <v>0</v>
      </c>
    </row>
    <row r="993" spans="1:13" hidden="1">
      <c r="A993" s="21" t="s">
        <v>5618</v>
      </c>
      <c r="B993" s="71" t="s">
        <v>5699</v>
      </c>
      <c r="C993" s="71" t="s">
        <v>273</v>
      </c>
      <c r="D993" s="125">
        <f>SUM(D994:D1004)</f>
        <v>8500</v>
      </c>
      <c r="E993" s="108"/>
      <c r="F993" s="126"/>
      <c r="G993" s="125">
        <f>SUM(G994:G1004)</f>
        <v>7000</v>
      </c>
      <c r="H993" s="108"/>
      <c r="I993" s="126"/>
      <c r="J993" s="125">
        <f>SUM(J994:J1004)</f>
        <v>2019</v>
      </c>
      <c r="L993" s="65"/>
      <c r="M993" s="125">
        <f>SUM(M994:M1004)</f>
        <v>0</v>
      </c>
    </row>
    <row r="994" spans="1:13" customFormat="1" hidden="1">
      <c r="B994" s="43" t="s">
        <v>1181</v>
      </c>
      <c r="C994" s="45" t="s">
        <v>275</v>
      </c>
      <c r="D994" s="44">
        <v>0</v>
      </c>
      <c r="E994" s="53"/>
      <c r="F994" s="90"/>
      <c r="G994" s="44">
        <v>0</v>
      </c>
      <c r="H994" s="53"/>
      <c r="I994" s="90"/>
      <c r="J994" s="44">
        <v>0</v>
      </c>
      <c r="K994" s="42"/>
      <c r="L994" s="59"/>
      <c r="M994" s="44">
        <v>0</v>
      </c>
    </row>
    <row r="995" spans="1:13" customFormat="1" hidden="1">
      <c r="B995" s="43" t="s">
        <v>1182</v>
      </c>
      <c r="C995" s="45" t="s">
        <v>277</v>
      </c>
      <c r="D995" s="44">
        <v>0</v>
      </c>
      <c r="E995" s="53"/>
      <c r="F995" s="90"/>
      <c r="G995" s="44">
        <v>0</v>
      </c>
      <c r="H995" s="53"/>
      <c r="I995" s="90"/>
      <c r="J995" s="44">
        <v>0</v>
      </c>
      <c r="K995" s="42"/>
      <c r="L995" s="59"/>
      <c r="M995" s="44">
        <v>0</v>
      </c>
    </row>
    <row r="996" spans="1:13" customFormat="1" hidden="1">
      <c r="B996" s="43" t="s">
        <v>1183</v>
      </c>
      <c r="C996" s="45" t="s">
        <v>279</v>
      </c>
      <c r="D996" s="44">
        <v>0</v>
      </c>
      <c r="E996" s="53"/>
      <c r="F996" s="90"/>
      <c r="G996" s="44">
        <v>0</v>
      </c>
      <c r="H996" s="53"/>
      <c r="I996" s="90"/>
      <c r="J996" s="44">
        <v>0</v>
      </c>
      <c r="K996" s="42"/>
      <c r="L996" s="59"/>
      <c r="M996" s="44">
        <v>0</v>
      </c>
    </row>
    <row r="997" spans="1:13" hidden="1">
      <c r="A997" s="21" t="s">
        <v>5618</v>
      </c>
      <c r="B997" s="36" t="s">
        <v>5700</v>
      </c>
      <c r="C997" s="36" t="s">
        <v>281</v>
      </c>
      <c r="D997" s="128">
        <v>8500</v>
      </c>
      <c r="E997" s="108">
        <f>IF(D997&lt;G997,G997-D997,0)</f>
        <v>0</v>
      </c>
      <c r="F997" s="108">
        <f>IF(D997&gt;G997,D997-G997,0)</f>
        <v>1500</v>
      </c>
      <c r="G997" s="128">
        <v>7000</v>
      </c>
      <c r="H997" s="108"/>
      <c r="I997" s="108">
        <v>4981</v>
      </c>
      <c r="J997" s="128">
        <f>+G997+H997-I997</f>
        <v>2019</v>
      </c>
      <c r="L997" s="65"/>
      <c r="M997" s="128">
        <v>0</v>
      </c>
    </row>
    <row r="998" spans="1:13" customFormat="1" hidden="1">
      <c r="B998" s="43" t="s">
        <v>1184</v>
      </c>
      <c r="C998" s="45" t="s">
        <v>283</v>
      </c>
      <c r="D998" s="44">
        <v>0</v>
      </c>
      <c r="E998" s="53"/>
      <c r="F998" s="90"/>
      <c r="G998" s="44">
        <v>0</v>
      </c>
      <c r="H998" s="53"/>
      <c r="I998" s="90"/>
      <c r="J998" s="44">
        <v>0</v>
      </c>
      <c r="K998" s="42"/>
      <c r="L998" s="59"/>
      <c r="M998" s="44">
        <v>0</v>
      </c>
    </row>
    <row r="999" spans="1:13" customFormat="1" hidden="1">
      <c r="B999" s="43" t="s">
        <v>1185</v>
      </c>
      <c r="C999" s="45" t="s">
        <v>285</v>
      </c>
      <c r="D999" s="44">
        <v>0</v>
      </c>
      <c r="E999" s="53"/>
      <c r="F999" s="90"/>
      <c r="G999" s="44">
        <v>0</v>
      </c>
      <c r="H999" s="53"/>
      <c r="I999" s="90"/>
      <c r="J999" s="44">
        <v>0</v>
      </c>
      <c r="K999" s="42"/>
      <c r="L999" s="59"/>
      <c r="M999" s="44">
        <v>0</v>
      </c>
    </row>
    <row r="1000" spans="1:13" customFormat="1" hidden="1">
      <c r="B1000" s="43" t="s">
        <v>1186</v>
      </c>
      <c r="C1000" s="45" t="s">
        <v>287</v>
      </c>
      <c r="D1000" s="44">
        <v>0</v>
      </c>
      <c r="E1000" s="53"/>
      <c r="F1000" s="90"/>
      <c r="G1000" s="44">
        <v>0</v>
      </c>
      <c r="H1000" s="53"/>
      <c r="I1000" s="90"/>
      <c r="J1000" s="44">
        <v>0</v>
      </c>
      <c r="K1000" s="42"/>
      <c r="L1000" s="59"/>
      <c r="M1000" s="44">
        <v>0</v>
      </c>
    </row>
    <row r="1001" spans="1:13" customFormat="1" hidden="1">
      <c r="B1001" s="43" t="s">
        <v>1187</v>
      </c>
      <c r="C1001" s="45" t="s">
        <v>289</v>
      </c>
      <c r="D1001" s="44">
        <v>0</v>
      </c>
      <c r="E1001" s="53"/>
      <c r="F1001" s="90"/>
      <c r="G1001" s="44">
        <v>0</v>
      </c>
      <c r="H1001" s="53"/>
      <c r="I1001" s="90"/>
      <c r="J1001" s="44">
        <v>0</v>
      </c>
      <c r="K1001" s="42"/>
      <c r="L1001" s="59"/>
      <c r="M1001" s="44">
        <v>0</v>
      </c>
    </row>
    <row r="1002" spans="1:13" customFormat="1" hidden="1">
      <c r="B1002" s="43" t="s">
        <v>1188</v>
      </c>
      <c r="C1002" s="45" t="s">
        <v>291</v>
      </c>
      <c r="D1002" s="44">
        <v>0</v>
      </c>
      <c r="E1002" s="53"/>
      <c r="F1002" s="90"/>
      <c r="G1002" s="44">
        <v>0</v>
      </c>
      <c r="H1002" s="53"/>
      <c r="I1002" s="90"/>
      <c r="J1002" s="44">
        <v>0</v>
      </c>
      <c r="K1002" s="42"/>
      <c r="L1002" s="59"/>
      <c r="M1002" s="44">
        <v>0</v>
      </c>
    </row>
    <row r="1003" spans="1:13" customFormat="1" hidden="1">
      <c r="B1003" s="43" t="s">
        <v>1189</v>
      </c>
      <c r="C1003" s="45" t="s">
        <v>293</v>
      </c>
      <c r="D1003" s="44">
        <v>0</v>
      </c>
      <c r="E1003" s="53"/>
      <c r="F1003" s="90"/>
      <c r="G1003" s="44">
        <v>0</v>
      </c>
      <c r="H1003" s="53"/>
      <c r="I1003" s="90"/>
      <c r="J1003" s="44">
        <v>0</v>
      </c>
      <c r="K1003" s="42"/>
      <c r="L1003" s="59"/>
      <c r="M1003" s="44">
        <v>0</v>
      </c>
    </row>
    <row r="1004" spans="1:13" customFormat="1" hidden="1">
      <c r="B1004" s="43" t="s">
        <v>1190</v>
      </c>
      <c r="C1004" s="45" t="s">
        <v>295</v>
      </c>
      <c r="D1004" s="44">
        <v>0</v>
      </c>
      <c r="E1004" s="53"/>
      <c r="F1004" s="90"/>
      <c r="G1004" s="44">
        <v>0</v>
      </c>
      <c r="H1004" s="53"/>
      <c r="I1004" s="90"/>
      <c r="J1004" s="44">
        <v>0</v>
      </c>
      <c r="K1004" s="42"/>
      <c r="L1004" s="59"/>
      <c r="M1004" s="44">
        <v>0</v>
      </c>
    </row>
    <row r="1005" spans="1:13" customFormat="1" hidden="1">
      <c r="B1005" s="39" t="s">
        <v>1191</v>
      </c>
      <c r="C1005" s="40" t="s">
        <v>297</v>
      </c>
      <c r="D1005" s="46">
        <f>SUM(D1006:D1015)</f>
        <v>0</v>
      </c>
      <c r="E1005" s="53"/>
      <c r="F1005" s="91"/>
      <c r="G1005" s="46">
        <f>SUM(G1006:G1015)</f>
        <v>0</v>
      </c>
      <c r="H1005" s="53"/>
      <c r="I1005" s="91"/>
      <c r="J1005" s="46">
        <f>SUM(J1006:J1015)</f>
        <v>0</v>
      </c>
      <c r="K1005" s="42"/>
      <c r="L1005" s="59"/>
      <c r="M1005" s="46">
        <f>SUM(M1006:M1015)</f>
        <v>0</v>
      </c>
    </row>
    <row r="1006" spans="1:13" customFormat="1" hidden="1">
      <c r="B1006" s="43" t="s">
        <v>1192</v>
      </c>
      <c r="C1006" s="45" t="s">
        <v>299</v>
      </c>
      <c r="D1006" s="44">
        <v>0</v>
      </c>
      <c r="E1006" s="53"/>
      <c r="F1006" s="90"/>
      <c r="G1006" s="44">
        <v>0</v>
      </c>
      <c r="H1006" s="53"/>
      <c r="I1006" s="90"/>
      <c r="J1006" s="44">
        <v>0</v>
      </c>
      <c r="K1006" s="42"/>
      <c r="L1006" s="59"/>
      <c r="M1006" s="44">
        <v>0</v>
      </c>
    </row>
    <row r="1007" spans="1:13" customFormat="1" hidden="1">
      <c r="B1007" s="43" t="s">
        <v>1193</v>
      </c>
      <c r="C1007" s="45" t="s">
        <v>301</v>
      </c>
      <c r="D1007" s="44">
        <v>0</v>
      </c>
      <c r="E1007" s="53"/>
      <c r="F1007" s="90"/>
      <c r="G1007" s="44">
        <v>0</v>
      </c>
      <c r="H1007" s="53"/>
      <c r="I1007" s="90"/>
      <c r="J1007" s="44">
        <v>0</v>
      </c>
      <c r="K1007" s="42"/>
      <c r="L1007" s="59"/>
      <c r="M1007" s="44">
        <v>0</v>
      </c>
    </row>
    <row r="1008" spans="1:13" customFormat="1" hidden="1">
      <c r="B1008" s="43" t="s">
        <v>1194</v>
      </c>
      <c r="C1008" s="45" t="s">
        <v>303</v>
      </c>
      <c r="D1008" s="44">
        <v>0</v>
      </c>
      <c r="E1008" s="53"/>
      <c r="F1008" s="90"/>
      <c r="G1008" s="44">
        <v>0</v>
      </c>
      <c r="H1008" s="53"/>
      <c r="I1008" s="90"/>
      <c r="J1008" s="44">
        <v>0</v>
      </c>
      <c r="K1008" s="42"/>
      <c r="L1008" s="59"/>
      <c r="M1008" s="44">
        <v>0</v>
      </c>
    </row>
    <row r="1009" spans="2:13" customFormat="1" hidden="1">
      <c r="B1009" s="43" t="s">
        <v>1195</v>
      </c>
      <c r="C1009" s="45" t="s">
        <v>305</v>
      </c>
      <c r="D1009" s="44">
        <v>0</v>
      </c>
      <c r="E1009" s="53"/>
      <c r="F1009" s="90"/>
      <c r="G1009" s="44">
        <v>0</v>
      </c>
      <c r="H1009" s="53"/>
      <c r="I1009" s="90"/>
      <c r="J1009" s="44">
        <v>0</v>
      </c>
      <c r="K1009" s="42"/>
      <c r="L1009" s="59"/>
      <c r="M1009" s="44">
        <v>0</v>
      </c>
    </row>
    <row r="1010" spans="2:13" customFormat="1" hidden="1">
      <c r="B1010" s="43" t="s">
        <v>1196</v>
      </c>
      <c r="C1010" s="45" t="s">
        <v>307</v>
      </c>
      <c r="D1010" s="44">
        <v>0</v>
      </c>
      <c r="E1010" s="53"/>
      <c r="F1010" s="90"/>
      <c r="G1010" s="44">
        <v>0</v>
      </c>
      <c r="H1010" s="53"/>
      <c r="I1010" s="90"/>
      <c r="J1010" s="44">
        <v>0</v>
      </c>
      <c r="K1010" s="42"/>
      <c r="L1010" s="59"/>
      <c r="M1010" s="44">
        <v>0</v>
      </c>
    </row>
    <row r="1011" spans="2:13" customFormat="1" hidden="1">
      <c r="B1011" s="43" t="s">
        <v>1197</v>
      </c>
      <c r="C1011" s="45" t="s">
        <v>309</v>
      </c>
      <c r="D1011" s="44">
        <v>0</v>
      </c>
      <c r="E1011" s="53"/>
      <c r="F1011" s="90"/>
      <c r="G1011" s="44">
        <v>0</v>
      </c>
      <c r="H1011" s="53"/>
      <c r="I1011" s="90"/>
      <c r="J1011" s="44">
        <v>0</v>
      </c>
      <c r="K1011" s="42"/>
      <c r="L1011" s="59"/>
      <c r="M1011" s="44">
        <v>0</v>
      </c>
    </row>
    <row r="1012" spans="2:13" customFormat="1" hidden="1">
      <c r="B1012" s="43" t="s">
        <v>1198</v>
      </c>
      <c r="C1012" s="45" t="s">
        <v>311</v>
      </c>
      <c r="D1012" s="44">
        <v>0</v>
      </c>
      <c r="E1012" s="53"/>
      <c r="F1012" s="90"/>
      <c r="G1012" s="44">
        <v>0</v>
      </c>
      <c r="H1012" s="53"/>
      <c r="I1012" s="90"/>
      <c r="J1012" s="44">
        <v>0</v>
      </c>
      <c r="K1012" s="42"/>
      <c r="L1012" s="59"/>
      <c r="M1012" s="44">
        <v>0</v>
      </c>
    </row>
    <row r="1013" spans="2:13" customFormat="1" hidden="1">
      <c r="B1013" s="43" t="s">
        <v>1199</v>
      </c>
      <c r="C1013" s="45" t="s">
        <v>313</v>
      </c>
      <c r="D1013" s="44">
        <v>0</v>
      </c>
      <c r="E1013" s="53"/>
      <c r="F1013" s="90"/>
      <c r="G1013" s="44">
        <v>0</v>
      </c>
      <c r="H1013" s="53"/>
      <c r="I1013" s="90"/>
      <c r="J1013" s="44">
        <v>0</v>
      </c>
      <c r="K1013" s="42"/>
      <c r="L1013" s="59"/>
      <c r="M1013" s="44">
        <v>0</v>
      </c>
    </row>
    <row r="1014" spans="2:13" customFormat="1" hidden="1">
      <c r="B1014" s="43" t="s">
        <v>1200</v>
      </c>
      <c r="C1014" s="45" t="s">
        <v>315</v>
      </c>
      <c r="D1014" s="44">
        <v>0</v>
      </c>
      <c r="E1014" s="53"/>
      <c r="F1014" s="90"/>
      <c r="G1014" s="44">
        <v>0</v>
      </c>
      <c r="H1014" s="53"/>
      <c r="I1014" s="90"/>
      <c r="J1014" s="44">
        <v>0</v>
      </c>
      <c r="K1014" s="42"/>
      <c r="L1014" s="59"/>
      <c r="M1014" s="44">
        <v>0</v>
      </c>
    </row>
    <row r="1015" spans="2:13" customFormat="1" hidden="1">
      <c r="B1015" s="43" t="s">
        <v>1201</v>
      </c>
      <c r="C1015" s="45" t="s">
        <v>317</v>
      </c>
      <c r="D1015" s="44">
        <v>0</v>
      </c>
      <c r="E1015" s="53"/>
      <c r="F1015" s="90"/>
      <c r="G1015" s="44">
        <v>0</v>
      </c>
      <c r="H1015" s="53"/>
      <c r="I1015" s="90"/>
      <c r="J1015" s="44">
        <v>0</v>
      </c>
      <c r="K1015" s="42"/>
      <c r="L1015" s="59"/>
      <c r="M1015" s="44">
        <v>0</v>
      </c>
    </row>
    <row r="1016" spans="2:13" customFormat="1" hidden="1">
      <c r="B1016" s="39" t="s">
        <v>1202</v>
      </c>
      <c r="C1016" s="40" t="s">
        <v>5452</v>
      </c>
      <c r="D1016" s="46">
        <f>SUM(D1017:D1026)</f>
        <v>0</v>
      </c>
      <c r="E1016" s="53"/>
      <c r="F1016" s="91"/>
      <c r="G1016" s="46">
        <f>SUM(G1017:G1026)</f>
        <v>0</v>
      </c>
      <c r="H1016" s="53"/>
      <c r="I1016" s="91"/>
      <c r="J1016" s="46">
        <f>SUM(J1017:J1026)</f>
        <v>0</v>
      </c>
      <c r="K1016" s="42"/>
      <c r="L1016" s="59"/>
      <c r="M1016" s="46">
        <f>SUM(M1017:M1026)</f>
        <v>0</v>
      </c>
    </row>
    <row r="1017" spans="2:13" customFormat="1" hidden="1">
      <c r="B1017" s="43" t="s">
        <v>1203</v>
      </c>
      <c r="C1017" s="45" t="s">
        <v>320</v>
      </c>
      <c r="D1017" s="44">
        <v>0</v>
      </c>
      <c r="E1017" s="53"/>
      <c r="F1017" s="90"/>
      <c r="G1017" s="44">
        <v>0</v>
      </c>
      <c r="H1017" s="53"/>
      <c r="I1017" s="90"/>
      <c r="J1017" s="44">
        <v>0</v>
      </c>
      <c r="K1017" s="42"/>
      <c r="L1017" s="59"/>
      <c r="M1017" s="44">
        <v>0</v>
      </c>
    </row>
    <row r="1018" spans="2:13" customFormat="1" hidden="1">
      <c r="B1018" s="43" t="s">
        <v>1204</v>
      </c>
      <c r="C1018" s="45" t="s">
        <v>322</v>
      </c>
      <c r="D1018" s="44">
        <v>0</v>
      </c>
      <c r="E1018" s="53"/>
      <c r="F1018" s="90"/>
      <c r="G1018" s="44">
        <v>0</v>
      </c>
      <c r="H1018" s="53"/>
      <c r="I1018" s="90"/>
      <c r="J1018" s="44">
        <v>0</v>
      </c>
      <c r="K1018" s="42"/>
      <c r="L1018" s="59"/>
      <c r="M1018" s="44">
        <v>0</v>
      </c>
    </row>
    <row r="1019" spans="2:13" customFormat="1" hidden="1">
      <c r="B1019" s="43" t="s">
        <v>1205</v>
      </c>
      <c r="C1019" s="45" t="s">
        <v>324</v>
      </c>
      <c r="D1019" s="44">
        <v>0</v>
      </c>
      <c r="E1019" s="53"/>
      <c r="F1019" s="90"/>
      <c r="G1019" s="44">
        <v>0</v>
      </c>
      <c r="H1019" s="53"/>
      <c r="I1019" s="90"/>
      <c r="J1019" s="44">
        <v>0</v>
      </c>
      <c r="K1019" s="42"/>
      <c r="L1019" s="59"/>
      <c r="M1019" s="44">
        <v>0</v>
      </c>
    </row>
    <row r="1020" spans="2:13" customFormat="1" hidden="1">
      <c r="B1020" s="43" t="s">
        <v>1206</v>
      </c>
      <c r="C1020" s="45" t="s">
        <v>326</v>
      </c>
      <c r="D1020" s="44">
        <v>0</v>
      </c>
      <c r="E1020" s="53"/>
      <c r="F1020" s="90"/>
      <c r="G1020" s="44">
        <v>0</v>
      </c>
      <c r="H1020" s="53"/>
      <c r="I1020" s="90"/>
      <c r="J1020" s="44">
        <v>0</v>
      </c>
      <c r="K1020" s="42"/>
      <c r="L1020" s="59"/>
      <c r="M1020" s="44">
        <v>0</v>
      </c>
    </row>
    <row r="1021" spans="2:13" customFormat="1" hidden="1">
      <c r="B1021" s="43" t="s">
        <v>1207</v>
      </c>
      <c r="C1021" s="45" t="s">
        <v>328</v>
      </c>
      <c r="D1021" s="44">
        <v>0</v>
      </c>
      <c r="E1021" s="53"/>
      <c r="F1021" s="90"/>
      <c r="G1021" s="44">
        <v>0</v>
      </c>
      <c r="H1021" s="53"/>
      <c r="I1021" s="90"/>
      <c r="J1021" s="44">
        <v>0</v>
      </c>
      <c r="K1021" s="42"/>
      <c r="L1021" s="59"/>
      <c r="M1021" s="44">
        <v>0</v>
      </c>
    </row>
    <row r="1022" spans="2:13" customFormat="1" hidden="1">
      <c r="B1022" s="43" t="s">
        <v>1208</v>
      </c>
      <c r="C1022" s="45" t="s">
        <v>330</v>
      </c>
      <c r="D1022" s="44">
        <v>0</v>
      </c>
      <c r="E1022" s="53"/>
      <c r="F1022" s="90"/>
      <c r="G1022" s="44">
        <v>0</v>
      </c>
      <c r="H1022" s="53"/>
      <c r="I1022" s="90"/>
      <c r="J1022" s="44">
        <v>0</v>
      </c>
      <c r="K1022" s="42"/>
      <c r="L1022" s="59"/>
      <c r="M1022" s="44">
        <v>0</v>
      </c>
    </row>
    <row r="1023" spans="2:13" customFormat="1" hidden="1">
      <c r="B1023" s="43" t="s">
        <v>1209</v>
      </c>
      <c r="C1023" s="45" t="s">
        <v>332</v>
      </c>
      <c r="D1023" s="44">
        <v>0</v>
      </c>
      <c r="E1023" s="53"/>
      <c r="F1023" s="90"/>
      <c r="G1023" s="44">
        <v>0</v>
      </c>
      <c r="H1023" s="53"/>
      <c r="I1023" s="90"/>
      <c r="J1023" s="44">
        <v>0</v>
      </c>
      <c r="K1023" s="42"/>
      <c r="L1023" s="59"/>
      <c r="M1023" s="44">
        <v>0</v>
      </c>
    </row>
    <row r="1024" spans="2:13" customFormat="1" hidden="1">
      <c r="B1024" s="43" t="s">
        <v>1210</v>
      </c>
      <c r="C1024" s="45" t="s">
        <v>334</v>
      </c>
      <c r="D1024" s="44">
        <v>0</v>
      </c>
      <c r="E1024" s="53"/>
      <c r="F1024" s="90"/>
      <c r="G1024" s="44">
        <v>0</v>
      </c>
      <c r="H1024" s="53"/>
      <c r="I1024" s="90"/>
      <c r="J1024" s="44">
        <v>0</v>
      </c>
      <c r="K1024" s="42"/>
      <c r="L1024" s="59"/>
      <c r="M1024" s="44">
        <v>0</v>
      </c>
    </row>
    <row r="1025" spans="2:13" customFormat="1" hidden="1">
      <c r="B1025" s="43" t="s">
        <v>1211</v>
      </c>
      <c r="C1025" s="45" t="s">
        <v>336</v>
      </c>
      <c r="D1025" s="44">
        <v>0</v>
      </c>
      <c r="E1025" s="53"/>
      <c r="F1025" s="90"/>
      <c r="G1025" s="44">
        <v>0</v>
      </c>
      <c r="H1025" s="53"/>
      <c r="I1025" s="90"/>
      <c r="J1025" s="44">
        <v>0</v>
      </c>
      <c r="K1025" s="42"/>
      <c r="L1025" s="59"/>
      <c r="M1025" s="44">
        <v>0</v>
      </c>
    </row>
    <row r="1026" spans="2:13" customFormat="1" hidden="1">
      <c r="B1026" s="43" t="s">
        <v>1212</v>
      </c>
      <c r="C1026" s="45" t="s">
        <v>338</v>
      </c>
      <c r="D1026" s="44">
        <v>0</v>
      </c>
      <c r="E1026" s="53"/>
      <c r="F1026" s="90"/>
      <c r="G1026" s="44">
        <v>0</v>
      </c>
      <c r="H1026" s="53"/>
      <c r="I1026" s="90"/>
      <c r="J1026" s="44">
        <v>0</v>
      </c>
      <c r="K1026" s="42"/>
      <c r="L1026" s="59"/>
      <c r="M1026" s="44">
        <v>0</v>
      </c>
    </row>
    <row r="1027" spans="2:13" hidden="1">
      <c r="B1027" s="71" t="s">
        <v>5701</v>
      </c>
      <c r="C1027" s="71" t="s">
        <v>340</v>
      </c>
      <c r="D1027" s="54">
        <f>SUM(D1028:D1040)</f>
        <v>0</v>
      </c>
      <c r="E1027" s="53"/>
      <c r="F1027" s="91"/>
      <c r="G1027" s="54">
        <f>SUM(G1028:G1040)</f>
        <v>0</v>
      </c>
      <c r="H1027" s="53"/>
      <c r="I1027" s="91"/>
      <c r="J1027" s="54">
        <f>SUM(J1028:J1040)</f>
        <v>0</v>
      </c>
      <c r="L1027" s="65"/>
      <c r="M1027" s="54">
        <f>SUM(M1028:M1040)</f>
        <v>0</v>
      </c>
    </row>
    <row r="1028" spans="2:13" customFormat="1" hidden="1">
      <c r="B1028" s="43" t="s">
        <v>5295</v>
      </c>
      <c r="C1028" s="45" t="s">
        <v>341</v>
      </c>
      <c r="D1028" s="44">
        <v>0</v>
      </c>
      <c r="E1028" s="53"/>
      <c r="F1028" s="90"/>
      <c r="G1028" s="44">
        <v>0</v>
      </c>
      <c r="H1028" s="53"/>
      <c r="I1028" s="90"/>
      <c r="J1028" s="44">
        <v>0</v>
      </c>
      <c r="K1028" s="42"/>
      <c r="L1028" s="59"/>
      <c r="M1028" s="44">
        <v>0</v>
      </c>
    </row>
    <row r="1029" spans="2:13" customFormat="1" hidden="1">
      <c r="B1029" s="43" t="s">
        <v>5296</v>
      </c>
      <c r="C1029" s="45" t="s">
        <v>342</v>
      </c>
      <c r="D1029" s="44">
        <v>0</v>
      </c>
      <c r="E1029" s="53"/>
      <c r="F1029" s="90"/>
      <c r="G1029" s="44">
        <v>0</v>
      </c>
      <c r="H1029" s="53"/>
      <c r="I1029" s="90"/>
      <c r="J1029" s="44">
        <v>0</v>
      </c>
      <c r="K1029" s="42"/>
      <c r="L1029" s="59"/>
      <c r="M1029" s="44">
        <v>0</v>
      </c>
    </row>
    <row r="1030" spans="2:13" customFormat="1" hidden="1">
      <c r="B1030" s="43" t="s">
        <v>5297</v>
      </c>
      <c r="C1030" s="45" t="s">
        <v>343</v>
      </c>
      <c r="D1030" s="44">
        <v>0</v>
      </c>
      <c r="E1030" s="53"/>
      <c r="F1030" s="90"/>
      <c r="G1030" s="44">
        <v>0</v>
      </c>
      <c r="H1030" s="53"/>
      <c r="I1030" s="90"/>
      <c r="J1030" s="44">
        <v>0</v>
      </c>
      <c r="K1030" s="42"/>
      <c r="L1030" s="59"/>
      <c r="M1030" s="44">
        <v>0</v>
      </c>
    </row>
    <row r="1031" spans="2:13" customFormat="1" hidden="1">
      <c r="B1031" s="43" t="s">
        <v>5298</v>
      </c>
      <c r="C1031" s="45" t="s">
        <v>344</v>
      </c>
      <c r="D1031" s="44">
        <v>0</v>
      </c>
      <c r="E1031" s="53"/>
      <c r="F1031" s="90"/>
      <c r="G1031" s="44">
        <v>0</v>
      </c>
      <c r="H1031" s="53"/>
      <c r="I1031" s="90"/>
      <c r="J1031" s="44">
        <v>0</v>
      </c>
      <c r="K1031" s="42"/>
      <c r="L1031" s="59"/>
      <c r="M1031" s="44">
        <v>0</v>
      </c>
    </row>
    <row r="1032" spans="2:13" customFormat="1" hidden="1">
      <c r="B1032" s="43" t="s">
        <v>5299</v>
      </c>
      <c r="C1032" s="45" t="s">
        <v>345</v>
      </c>
      <c r="D1032" s="44">
        <v>0</v>
      </c>
      <c r="E1032" s="53"/>
      <c r="F1032" s="90"/>
      <c r="G1032" s="44">
        <v>0</v>
      </c>
      <c r="H1032" s="53"/>
      <c r="I1032" s="90"/>
      <c r="J1032" s="44">
        <v>0</v>
      </c>
      <c r="K1032" s="42"/>
      <c r="L1032" s="59"/>
      <c r="M1032" s="44">
        <v>0</v>
      </c>
    </row>
    <row r="1033" spans="2:13" customFormat="1" hidden="1">
      <c r="B1033" s="43" t="s">
        <v>5300</v>
      </c>
      <c r="C1033" s="45" t="s">
        <v>346</v>
      </c>
      <c r="D1033" s="44">
        <v>0</v>
      </c>
      <c r="E1033" s="53"/>
      <c r="F1033" s="90"/>
      <c r="G1033" s="44">
        <v>0</v>
      </c>
      <c r="H1033" s="53"/>
      <c r="I1033" s="90"/>
      <c r="J1033" s="44">
        <v>0</v>
      </c>
      <c r="K1033" s="42"/>
      <c r="L1033" s="59"/>
      <c r="M1033" s="44">
        <v>0</v>
      </c>
    </row>
    <row r="1034" spans="2:13" customFormat="1" hidden="1">
      <c r="B1034" s="43" t="s">
        <v>5301</v>
      </c>
      <c r="C1034" s="45" t="s">
        <v>347</v>
      </c>
      <c r="D1034" s="44">
        <v>0</v>
      </c>
      <c r="E1034" s="53"/>
      <c r="F1034" s="90"/>
      <c r="G1034" s="44">
        <v>0</v>
      </c>
      <c r="H1034" s="53"/>
      <c r="I1034" s="90"/>
      <c r="J1034" s="44">
        <v>0</v>
      </c>
      <c r="K1034" s="42"/>
      <c r="L1034" s="59"/>
      <c r="M1034" s="44">
        <v>0</v>
      </c>
    </row>
    <row r="1035" spans="2:13" customFormat="1" hidden="1">
      <c r="B1035" s="43" t="s">
        <v>5302</v>
      </c>
      <c r="C1035" s="45" t="s">
        <v>348</v>
      </c>
      <c r="D1035" s="44">
        <v>0</v>
      </c>
      <c r="E1035" s="53"/>
      <c r="F1035" s="90"/>
      <c r="G1035" s="44">
        <v>0</v>
      </c>
      <c r="H1035" s="53"/>
      <c r="I1035" s="90"/>
      <c r="J1035" s="44">
        <v>0</v>
      </c>
      <c r="K1035" s="42"/>
      <c r="L1035" s="59"/>
      <c r="M1035" s="44">
        <v>0</v>
      </c>
    </row>
    <row r="1036" spans="2:13" customFormat="1" hidden="1">
      <c r="B1036" s="43" t="s">
        <v>5303</v>
      </c>
      <c r="C1036" s="45" t="s">
        <v>349</v>
      </c>
      <c r="D1036" s="44">
        <v>0</v>
      </c>
      <c r="E1036" s="53"/>
      <c r="F1036" s="90"/>
      <c r="G1036" s="44">
        <v>0</v>
      </c>
      <c r="H1036" s="53"/>
      <c r="I1036" s="90"/>
      <c r="J1036" s="44">
        <v>0</v>
      </c>
      <c r="K1036" s="42"/>
      <c r="L1036" s="59"/>
      <c r="M1036" s="44">
        <v>0</v>
      </c>
    </row>
    <row r="1037" spans="2:13" customFormat="1" hidden="1">
      <c r="B1037" s="43" t="s">
        <v>5304</v>
      </c>
      <c r="C1037" s="45" t="s">
        <v>350</v>
      </c>
      <c r="D1037" s="44">
        <v>0</v>
      </c>
      <c r="E1037" s="53"/>
      <c r="F1037" s="90"/>
      <c r="G1037" s="44">
        <v>0</v>
      </c>
      <c r="H1037" s="53"/>
      <c r="I1037" s="90"/>
      <c r="J1037" s="44">
        <v>0</v>
      </c>
      <c r="K1037" s="42"/>
      <c r="L1037" s="59"/>
      <c r="M1037" s="44">
        <v>0</v>
      </c>
    </row>
    <row r="1038" spans="2:13" hidden="1">
      <c r="B1038" s="28" t="s">
        <v>5305</v>
      </c>
      <c r="C1038" s="36" t="s">
        <v>351</v>
      </c>
      <c r="D1038" s="50">
        <v>0</v>
      </c>
      <c r="E1038" s="53"/>
      <c r="F1038" s="90"/>
      <c r="G1038" s="50">
        <v>0</v>
      </c>
      <c r="H1038" s="53"/>
      <c r="I1038" s="90"/>
      <c r="J1038" s="50">
        <v>0</v>
      </c>
      <c r="L1038" s="65"/>
      <c r="M1038" s="50">
        <v>0</v>
      </c>
    </row>
    <row r="1039" spans="2:13" customFormat="1" hidden="1">
      <c r="B1039" s="43" t="s">
        <v>5306</v>
      </c>
      <c r="C1039" s="45" t="s">
        <v>352</v>
      </c>
      <c r="D1039" s="44">
        <v>0</v>
      </c>
      <c r="E1039" s="53"/>
      <c r="F1039" s="90"/>
      <c r="G1039" s="44">
        <v>0</v>
      </c>
      <c r="H1039" s="53"/>
      <c r="I1039" s="90"/>
      <c r="J1039" s="44">
        <v>0</v>
      </c>
      <c r="K1039" s="42"/>
      <c r="L1039" s="59"/>
      <c r="M1039" s="44">
        <v>0</v>
      </c>
    </row>
    <row r="1040" spans="2:13" customFormat="1" hidden="1">
      <c r="B1040" s="43" t="s">
        <v>5307</v>
      </c>
      <c r="C1040" s="45" t="s">
        <v>353</v>
      </c>
      <c r="D1040" s="44">
        <v>0</v>
      </c>
      <c r="E1040" s="53"/>
      <c r="F1040" s="90"/>
      <c r="G1040" s="44">
        <v>0</v>
      </c>
      <c r="H1040" s="53"/>
      <c r="I1040" s="90"/>
      <c r="J1040" s="44">
        <v>0</v>
      </c>
      <c r="K1040" s="42"/>
      <c r="L1040" s="59"/>
      <c r="M1040" s="44">
        <v>0</v>
      </c>
    </row>
    <row r="1041" spans="1:13" hidden="1">
      <c r="A1041" s="21" t="s">
        <v>5618</v>
      </c>
      <c r="B1041" s="71" t="s">
        <v>5702</v>
      </c>
      <c r="C1041" s="71" t="s">
        <v>355</v>
      </c>
      <c r="D1041" s="125">
        <f>SUM(D1042:D1051)</f>
        <v>7000</v>
      </c>
      <c r="E1041" s="108"/>
      <c r="F1041" s="126"/>
      <c r="G1041" s="125">
        <f>SUM(G1042:G1051)</f>
        <v>3000</v>
      </c>
      <c r="H1041" s="108"/>
      <c r="I1041" s="126"/>
      <c r="J1041" s="125">
        <f>SUM(J1042:J1051)</f>
        <v>0</v>
      </c>
      <c r="L1041" s="65"/>
      <c r="M1041" s="125">
        <f>SUM(M1042:M1051)</f>
        <v>0</v>
      </c>
    </row>
    <row r="1042" spans="1:13" customFormat="1" hidden="1">
      <c r="B1042" s="43" t="s">
        <v>1213</v>
      </c>
      <c r="C1042" s="45" t="s">
        <v>357</v>
      </c>
      <c r="D1042" s="44">
        <v>0</v>
      </c>
      <c r="E1042" s="53"/>
      <c r="F1042" s="90"/>
      <c r="G1042" s="44">
        <v>0</v>
      </c>
      <c r="H1042" s="53"/>
      <c r="I1042" s="90"/>
      <c r="J1042" s="44">
        <v>0</v>
      </c>
      <c r="K1042" s="42"/>
      <c r="L1042" s="59"/>
      <c r="M1042" s="44">
        <v>0</v>
      </c>
    </row>
    <row r="1043" spans="1:13" customFormat="1" hidden="1">
      <c r="B1043" s="43" t="s">
        <v>1213</v>
      </c>
      <c r="C1043" s="45" t="s">
        <v>359</v>
      </c>
      <c r="D1043" s="44">
        <v>0</v>
      </c>
      <c r="E1043" s="53"/>
      <c r="F1043" s="90"/>
      <c r="G1043" s="44">
        <v>0</v>
      </c>
      <c r="H1043" s="53"/>
      <c r="I1043" s="90"/>
      <c r="J1043" s="44">
        <v>0</v>
      </c>
      <c r="K1043" s="42"/>
      <c r="L1043" s="59"/>
      <c r="M1043" s="44">
        <v>0</v>
      </c>
    </row>
    <row r="1044" spans="1:13" hidden="1">
      <c r="B1044" s="28" t="s">
        <v>1214</v>
      </c>
      <c r="C1044" s="36" t="s">
        <v>361</v>
      </c>
      <c r="D1044" s="50">
        <v>0</v>
      </c>
      <c r="E1044" s="53"/>
      <c r="F1044" s="90"/>
      <c r="G1044" s="50">
        <v>0</v>
      </c>
      <c r="H1044" s="53"/>
      <c r="I1044" s="90"/>
      <c r="J1044" s="50">
        <v>0</v>
      </c>
      <c r="L1044" s="65"/>
      <c r="M1044" s="50">
        <v>0</v>
      </c>
    </row>
    <row r="1045" spans="1:13" customFormat="1" hidden="1">
      <c r="B1045" s="43" t="s">
        <v>1215</v>
      </c>
      <c r="C1045" s="45" t="s">
        <v>363</v>
      </c>
      <c r="D1045" s="44">
        <v>0</v>
      </c>
      <c r="E1045" s="53"/>
      <c r="F1045" s="90"/>
      <c r="G1045" s="44">
        <v>0</v>
      </c>
      <c r="H1045" s="53"/>
      <c r="I1045" s="90"/>
      <c r="J1045" s="44">
        <v>0</v>
      </c>
      <c r="K1045" s="42"/>
      <c r="L1045" s="59"/>
      <c r="M1045" s="44">
        <v>0</v>
      </c>
    </row>
    <row r="1046" spans="1:13" hidden="1">
      <c r="A1046" s="21" t="s">
        <v>5618</v>
      </c>
      <c r="B1046" s="36" t="s">
        <v>5703</v>
      </c>
      <c r="C1046" s="36" t="s">
        <v>365</v>
      </c>
      <c r="D1046" s="128">
        <v>7000</v>
      </c>
      <c r="E1046" s="108">
        <f>IF(D1046&lt;G1046,G1046-D1046,0)</f>
        <v>0</v>
      </c>
      <c r="F1046" s="108">
        <f>IF(D1046&gt;G1046,D1046-G1046,0)</f>
        <v>4000</v>
      </c>
      <c r="G1046" s="128">
        <v>3000</v>
      </c>
      <c r="H1046" s="108"/>
      <c r="I1046" s="108">
        <v>3000</v>
      </c>
      <c r="J1046" s="128">
        <f>+G1046+H1046-I1046</f>
        <v>0</v>
      </c>
      <c r="L1046" s="65"/>
      <c r="M1046" s="128">
        <f>+J1046+K1046-L1046</f>
        <v>0</v>
      </c>
    </row>
    <row r="1047" spans="1:13" customFormat="1" hidden="1">
      <c r="B1047" s="43" t="s">
        <v>1216</v>
      </c>
      <c r="C1047" s="45" t="s">
        <v>367</v>
      </c>
      <c r="D1047" s="44">
        <v>0</v>
      </c>
      <c r="E1047" s="53"/>
      <c r="F1047" s="90"/>
      <c r="G1047" s="44">
        <v>0</v>
      </c>
      <c r="H1047" s="53"/>
      <c r="I1047" s="90"/>
      <c r="J1047" s="44">
        <v>0</v>
      </c>
      <c r="K1047" s="42"/>
      <c r="L1047" s="59"/>
      <c r="M1047" s="44">
        <v>0</v>
      </c>
    </row>
    <row r="1048" spans="1:13" customFormat="1" hidden="1">
      <c r="B1048" s="43" t="s">
        <v>1217</v>
      </c>
      <c r="C1048" s="45" t="s">
        <v>369</v>
      </c>
      <c r="D1048" s="44">
        <v>0</v>
      </c>
      <c r="E1048" s="53"/>
      <c r="F1048" s="90"/>
      <c r="G1048" s="44">
        <v>0</v>
      </c>
      <c r="H1048" s="53"/>
      <c r="I1048" s="90"/>
      <c r="J1048" s="44">
        <v>0</v>
      </c>
      <c r="K1048" s="42"/>
      <c r="L1048" s="59"/>
      <c r="M1048" s="44">
        <v>0</v>
      </c>
    </row>
    <row r="1049" spans="1:13" customFormat="1" hidden="1">
      <c r="B1049" s="43" t="s">
        <v>1218</v>
      </c>
      <c r="C1049" s="45" t="s">
        <v>371</v>
      </c>
      <c r="D1049" s="44">
        <v>0</v>
      </c>
      <c r="E1049" s="53"/>
      <c r="F1049" s="90"/>
      <c r="G1049" s="44">
        <v>0</v>
      </c>
      <c r="H1049" s="53"/>
      <c r="I1049" s="90"/>
      <c r="J1049" s="44">
        <v>0</v>
      </c>
      <c r="K1049" s="42"/>
      <c r="L1049" s="59"/>
      <c r="M1049" s="44">
        <v>0</v>
      </c>
    </row>
    <row r="1050" spans="1:13" customFormat="1" hidden="1">
      <c r="B1050" s="43" t="s">
        <v>1219</v>
      </c>
      <c r="C1050" s="45" t="s">
        <v>373</v>
      </c>
      <c r="D1050" s="44">
        <v>0</v>
      </c>
      <c r="E1050" s="53"/>
      <c r="F1050" s="90"/>
      <c r="G1050" s="44">
        <v>0</v>
      </c>
      <c r="H1050" s="53"/>
      <c r="I1050" s="90"/>
      <c r="J1050" s="44">
        <v>0</v>
      </c>
      <c r="K1050" s="42"/>
      <c r="L1050" s="59"/>
      <c r="M1050" s="44">
        <v>0</v>
      </c>
    </row>
    <row r="1051" spans="1:13" customFormat="1" hidden="1">
      <c r="B1051" s="43" t="s">
        <v>1220</v>
      </c>
      <c r="C1051" s="45" t="s">
        <v>375</v>
      </c>
      <c r="D1051" s="44">
        <v>0</v>
      </c>
      <c r="E1051" s="53"/>
      <c r="F1051" s="90"/>
      <c r="G1051" s="44">
        <v>0</v>
      </c>
      <c r="H1051" s="53"/>
      <c r="I1051" s="90"/>
      <c r="J1051" s="44">
        <v>0</v>
      </c>
      <c r="K1051" s="42"/>
      <c r="L1051" s="59"/>
      <c r="M1051" s="44">
        <v>0</v>
      </c>
    </row>
    <row r="1052" spans="1:13" customFormat="1" hidden="1">
      <c r="B1052" s="39" t="s">
        <v>1221</v>
      </c>
      <c r="C1052" s="40" t="s">
        <v>376</v>
      </c>
      <c r="D1052" s="46">
        <f>SUM(D1053:D1059)</f>
        <v>0</v>
      </c>
      <c r="E1052" s="53"/>
      <c r="F1052" s="91"/>
      <c r="G1052" s="46">
        <f>SUM(G1053:G1059)</f>
        <v>0</v>
      </c>
      <c r="H1052" s="53"/>
      <c r="I1052" s="91"/>
      <c r="J1052" s="46">
        <f>SUM(J1053:J1059)</f>
        <v>0</v>
      </c>
      <c r="K1052" s="42"/>
      <c r="L1052" s="59"/>
      <c r="M1052" s="46">
        <f>SUM(M1053:M1059)</f>
        <v>0</v>
      </c>
    </row>
    <row r="1053" spans="1:13" customFormat="1" hidden="1">
      <c r="B1053" s="43" t="s">
        <v>1222</v>
      </c>
      <c r="C1053" s="45" t="s">
        <v>378</v>
      </c>
      <c r="D1053" s="44">
        <v>0</v>
      </c>
      <c r="E1053" s="53"/>
      <c r="F1053" s="90"/>
      <c r="G1053" s="44">
        <v>0</v>
      </c>
      <c r="H1053" s="53"/>
      <c r="I1053" s="90"/>
      <c r="J1053" s="44">
        <v>0</v>
      </c>
      <c r="K1053" s="42"/>
      <c r="L1053" s="59"/>
      <c r="M1053" s="44">
        <v>0</v>
      </c>
    </row>
    <row r="1054" spans="1:13" customFormat="1" hidden="1">
      <c r="B1054" s="43" t="s">
        <v>1223</v>
      </c>
      <c r="C1054" s="45" t="s">
        <v>379</v>
      </c>
      <c r="D1054" s="44">
        <v>0</v>
      </c>
      <c r="E1054" s="53"/>
      <c r="F1054" s="90"/>
      <c r="G1054" s="44">
        <v>0</v>
      </c>
      <c r="H1054" s="53"/>
      <c r="I1054" s="90"/>
      <c r="J1054" s="44">
        <v>0</v>
      </c>
      <c r="K1054" s="42"/>
      <c r="L1054" s="59"/>
      <c r="M1054" s="44">
        <v>0</v>
      </c>
    </row>
    <row r="1055" spans="1:13" customFormat="1" hidden="1">
      <c r="B1055" s="43" t="s">
        <v>1224</v>
      </c>
      <c r="C1055" s="45" t="s">
        <v>381</v>
      </c>
      <c r="D1055" s="44">
        <v>0</v>
      </c>
      <c r="E1055" s="53"/>
      <c r="F1055" s="90"/>
      <c r="G1055" s="44">
        <v>0</v>
      </c>
      <c r="H1055" s="53"/>
      <c r="I1055" s="90"/>
      <c r="J1055" s="44">
        <v>0</v>
      </c>
      <c r="K1055" s="42"/>
      <c r="L1055" s="59"/>
      <c r="M1055" s="44">
        <v>0</v>
      </c>
    </row>
    <row r="1056" spans="1:13" customFormat="1" hidden="1">
      <c r="B1056" s="43" t="s">
        <v>1225</v>
      </c>
      <c r="C1056" s="45" t="s">
        <v>383</v>
      </c>
      <c r="D1056" s="44">
        <v>0</v>
      </c>
      <c r="E1056" s="53"/>
      <c r="F1056" s="90"/>
      <c r="G1056" s="44">
        <v>0</v>
      </c>
      <c r="H1056" s="53"/>
      <c r="I1056" s="90"/>
      <c r="J1056" s="44">
        <v>0</v>
      </c>
      <c r="K1056" s="42"/>
      <c r="L1056" s="59"/>
      <c r="M1056" s="44">
        <v>0</v>
      </c>
    </row>
    <row r="1057" spans="2:13" customFormat="1" hidden="1">
      <c r="B1057" s="43" t="s">
        <v>1226</v>
      </c>
      <c r="C1057" s="45" t="s">
        <v>384</v>
      </c>
      <c r="D1057" s="44">
        <v>0</v>
      </c>
      <c r="E1057" s="53"/>
      <c r="F1057" s="90"/>
      <c r="G1057" s="44">
        <v>0</v>
      </c>
      <c r="H1057" s="53"/>
      <c r="I1057" s="90"/>
      <c r="J1057" s="44">
        <v>0</v>
      </c>
      <c r="K1057" s="42"/>
      <c r="L1057" s="59"/>
      <c r="M1057" s="44">
        <v>0</v>
      </c>
    </row>
    <row r="1058" spans="2:13" customFormat="1" hidden="1">
      <c r="B1058" s="43" t="s">
        <v>1227</v>
      </c>
      <c r="C1058" s="45" t="s">
        <v>386</v>
      </c>
      <c r="D1058" s="44">
        <v>0</v>
      </c>
      <c r="E1058" s="53"/>
      <c r="F1058" s="90"/>
      <c r="G1058" s="44">
        <v>0</v>
      </c>
      <c r="H1058" s="53"/>
      <c r="I1058" s="90"/>
      <c r="J1058" s="44">
        <v>0</v>
      </c>
      <c r="K1058" s="42"/>
      <c r="L1058" s="59"/>
      <c r="M1058" s="44">
        <v>0</v>
      </c>
    </row>
    <row r="1059" spans="2:13" customFormat="1" hidden="1">
      <c r="B1059" s="43" t="s">
        <v>1228</v>
      </c>
      <c r="C1059" s="45" t="s">
        <v>388</v>
      </c>
      <c r="D1059" s="44">
        <v>0</v>
      </c>
      <c r="E1059" s="53"/>
      <c r="F1059" s="90"/>
      <c r="G1059" s="44">
        <v>0</v>
      </c>
      <c r="H1059" s="53"/>
      <c r="I1059" s="90"/>
      <c r="J1059" s="44">
        <v>0</v>
      </c>
      <c r="K1059" s="42"/>
      <c r="L1059" s="59"/>
      <c r="M1059" s="44">
        <v>0</v>
      </c>
    </row>
    <row r="1060" spans="2:13" customFormat="1" hidden="1">
      <c r="B1060" s="39" t="s">
        <v>1229</v>
      </c>
      <c r="C1060" s="40" t="s">
        <v>390</v>
      </c>
      <c r="D1060" s="46">
        <f>SUM(D1061:D1072)</f>
        <v>0</v>
      </c>
      <c r="E1060" s="53"/>
      <c r="F1060" s="91"/>
      <c r="G1060" s="46">
        <f>SUM(G1061:G1072)</f>
        <v>0</v>
      </c>
      <c r="H1060" s="53"/>
      <c r="I1060" s="91"/>
      <c r="J1060" s="46">
        <f>SUM(J1061:J1072)</f>
        <v>0</v>
      </c>
      <c r="K1060" s="42"/>
      <c r="L1060" s="59"/>
      <c r="M1060" s="46">
        <f>SUM(M1061:M1072)</f>
        <v>0</v>
      </c>
    </row>
    <row r="1061" spans="2:13" customFormat="1" hidden="1">
      <c r="B1061" s="43" t="s">
        <v>1230</v>
      </c>
      <c r="C1061" s="45" t="s">
        <v>392</v>
      </c>
      <c r="D1061" s="44">
        <v>0</v>
      </c>
      <c r="E1061" s="53"/>
      <c r="F1061" s="90"/>
      <c r="G1061" s="44">
        <v>0</v>
      </c>
      <c r="H1061" s="53"/>
      <c r="I1061" s="90"/>
      <c r="J1061" s="44">
        <v>0</v>
      </c>
      <c r="K1061" s="42"/>
      <c r="L1061" s="59"/>
      <c r="M1061" s="44">
        <v>0</v>
      </c>
    </row>
    <row r="1062" spans="2:13" customFormat="1" hidden="1">
      <c r="B1062" s="43" t="s">
        <v>1231</v>
      </c>
      <c r="C1062" s="45" t="s">
        <v>394</v>
      </c>
      <c r="D1062" s="44">
        <v>0</v>
      </c>
      <c r="E1062" s="53"/>
      <c r="F1062" s="90"/>
      <c r="G1062" s="44">
        <v>0</v>
      </c>
      <c r="H1062" s="53"/>
      <c r="I1062" s="90"/>
      <c r="J1062" s="44">
        <v>0</v>
      </c>
      <c r="K1062" s="42"/>
      <c r="L1062" s="59"/>
      <c r="M1062" s="44">
        <v>0</v>
      </c>
    </row>
    <row r="1063" spans="2:13" customFormat="1" hidden="1">
      <c r="B1063" s="43" t="s">
        <v>1232</v>
      </c>
      <c r="C1063" s="45" t="s">
        <v>396</v>
      </c>
      <c r="D1063" s="44">
        <v>0</v>
      </c>
      <c r="E1063" s="53"/>
      <c r="F1063" s="90"/>
      <c r="G1063" s="44">
        <v>0</v>
      </c>
      <c r="H1063" s="53"/>
      <c r="I1063" s="90"/>
      <c r="J1063" s="44">
        <v>0</v>
      </c>
      <c r="K1063" s="42"/>
      <c r="L1063" s="59"/>
      <c r="M1063" s="44">
        <v>0</v>
      </c>
    </row>
    <row r="1064" spans="2:13" customFormat="1" hidden="1">
      <c r="B1064" s="43" t="s">
        <v>1233</v>
      </c>
      <c r="C1064" s="45" t="s">
        <v>398</v>
      </c>
      <c r="D1064" s="44">
        <v>0</v>
      </c>
      <c r="E1064" s="53"/>
      <c r="F1064" s="90"/>
      <c r="G1064" s="44">
        <v>0</v>
      </c>
      <c r="H1064" s="53"/>
      <c r="I1064" s="90"/>
      <c r="J1064" s="44">
        <v>0</v>
      </c>
      <c r="K1064" s="42"/>
      <c r="L1064" s="59"/>
      <c r="M1064" s="44">
        <v>0</v>
      </c>
    </row>
    <row r="1065" spans="2:13" customFormat="1" hidden="1">
      <c r="B1065" s="43" t="s">
        <v>1234</v>
      </c>
      <c r="C1065" s="45" t="s">
        <v>400</v>
      </c>
      <c r="D1065" s="44">
        <v>0</v>
      </c>
      <c r="E1065" s="53"/>
      <c r="F1065" s="90"/>
      <c r="G1065" s="44">
        <v>0</v>
      </c>
      <c r="H1065" s="53"/>
      <c r="I1065" s="90"/>
      <c r="J1065" s="44">
        <v>0</v>
      </c>
      <c r="K1065" s="42"/>
      <c r="L1065" s="59"/>
      <c r="M1065" s="44">
        <v>0</v>
      </c>
    </row>
    <row r="1066" spans="2:13" customFormat="1" hidden="1">
      <c r="B1066" s="43" t="s">
        <v>1235</v>
      </c>
      <c r="C1066" s="45" t="s">
        <v>402</v>
      </c>
      <c r="D1066" s="44">
        <v>0</v>
      </c>
      <c r="E1066" s="53"/>
      <c r="F1066" s="90"/>
      <c r="G1066" s="44">
        <v>0</v>
      </c>
      <c r="H1066" s="53"/>
      <c r="I1066" s="90"/>
      <c r="J1066" s="44">
        <v>0</v>
      </c>
      <c r="K1066" s="42"/>
      <c r="L1066" s="59"/>
      <c r="M1066" s="44">
        <v>0</v>
      </c>
    </row>
    <row r="1067" spans="2:13" customFormat="1" hidden="1">
      <c r="B1067" s="43" t="s">
        <v>1236</v>
      </c>
      <c r="C1067" s="45" t="s">
        <v>404</v>
      </c>
      <c r="D1067" s="44">
        <v>0</v>
      </c>
      <c r="E1067" s="53"/>
      <c r="F1067" s="90"/>
      <c r="G1067" s="44">
        <v>0</v>
      </c>
      <c r="H1067" s="53"/>
      <c r="I1067" s="90"/>
      <c r="J1067" s="44">
        <v>0</v>
      </c>
      <c r="K1067" s="42"/>
      <c r="L1067" s="59"/>
      <c r="M1067" s="44">
        <v>0</v>
      </c>
    </row>
    <row r="1068" spans="2:13" customFormat="1" hidden="1">
      <c r="B1068" s="43" t="s">
        <v>1237</v>
      </c>
      <c r="C1068" s="45" t="s">
        <v>406</v>
      </c>
      <c r="D1068" s="44">
        <v>0</v>
      </c>
      <c r="E1068" s="53"/>
      <c r="F1068" s="90"/>
      <c r="G1068" s="44">
        <v>0</v>
      </c>
      <c r="H1068" s="53"/>
      <c r="I1068" s="90"/>
      <c r="J1068" s="44">
        <v>0</v>
      </c>
      <c r="K1068" s="42"/>
      <c r="L1068" s="59"/>
      <c r="M1068" s="44">
        <v>0</v>
      </c>
    </row>
    <row r="1069" spans="2:13" customFormat="1" hidden="1">
      <c r="B1069" s="43" t="s">
        <v>1238</v>
      </c>
      <c r="C1069" s="45" t="s">
        <v>408</v>
      </c>
      <c r="D1069" s="44">
        <v>0</v>
      </c>
      <c r="E1069" s="53"/>
      <c r="F1069" s="90"/>
      <c r="G1069" s="44">
        <v>0</v>
      </c>
      <c r="H1069" s="53"/>
      <c r="I1069" s="90"/>
      <c r="J1069" s="44">
        <v>0</v>
      </c>
      <c r="K1069" s="42"/>
      <c r="L1069" s="59"/>
      <c r="M1069" s="44">
        <v>0</v>
      </c>
    </row>
    <row r="1070" spans="2:13" customFormat="1" hidden="1">
      <c r="B1070" s="43" t="s">
        <v>1239</v>
      </c>
      <c r="C1070" s="45" t="s">
        <v>410</v>
      </c>
      <c r="D1070" s="44">
        <v>0</v>
      </c>
      <c r="E1070" s="53"/>
      <c r="F1070" s="90"/>
      <c r="G1070" s="44">
        <v>0</v>
      </c>
      <c r="H1070" s="53"/>
      <c r="I1070" s="90"/>
      <c r="J1070" s="44">
        <v>0</v>
      </c>
      <c r="K1070" s="42"/>
      <c r="L1070" s="59"/>
      <c r="M1070" s="44">
        <v>0</v>
      </c>
    </row>
    <row r="1071" spans="2:13" customFormat="1" hidden="1">
      <c r="B1071" s="43" t="s">
        <v>1240</v>
      </c>
      <c r="C1071" s="45" t="s">
        <v>412</v>
      </c>
      <c r="D1071" s="44">
        <v>0</v>
      </c>
      <c r="E1071" s="53"/>
      <c r="F1071" s="90"/>
      <c r="G1071" s="44">
        <v>0</v>
      </c>
      <c r="H1071" s="53"/>
      <c r="I1071" s="90"/>
      <c r="J1071" s="44">
        <v>0</v>
      </c>
      <c r="K1071" s="42"/>
      <c r="L1071" s="59"/>
      <c r="M1071" s="44">
        <v>0</v>
      </c>
    </row>
    <row r="1072" spans="2:13" customFormat="1" hidden="1">
      <c r="B1072" s="43" t="s">
        <v>1241</v>
      </c>
      <c r="C1072" s="45" t="s">
        <v>414</v>
      </c>
      <c r="D1072" s="44">
        <v>0</v>
      </c>
      <c r="E1072" s="53"/>
      <c r="F1072" s="90"/>
      <c r="G1072" s="44">
        <v>0</v>
      </c>
      <c r="H1072" s="53"/>
      <c r="I1072" s="90"/>
      <c r="J1072" s="44">
        <v>0</v>
      </c>
      <c r="K1072" s="42"/>
      <c r="L1072" s="59"/>
      <c r="M1072" s="44">
        <v>0</v>
      </c>
    </row>
    <row r="1073" spans="1:13" customFormat="1" hidden="1">
      <c r="B1073" s="39" t="s">
        <v>1242</v>
      </c>
      <c r="C1073" s="40" t="s">
        <v>415</v>
      </c>
      <c r="D1073" s="46">
        <f>SUM(D1074:D1078)</f>
        <v>0</v>
      </c>
      <c r="E1073" s="53"/>
      <c r="F1073" s="91"/>
      <c r="G1073" s="46">
        <f>SUM(G1074:G1078)</f>
        <v>0</v>
      </c>
      <c r="H1073" s="53"/>
      <c r="I1073" s="91"/>
      <c r="J1073" s="46">
        <f>SUM(J1074:J1078)</f>
        <v>0</v>
      </c>
      <c r="K1073" s="42"/>
      <c r="L1073" s="59"/>
      <c r="M1073" s="46">
        <f>SUM(M1074:M1078)</f>
        <v>0</v>
      </c>
    </row>
    <row r="1074" spans="1:13" customFormat="1" hidden="1">
      <c r="B1074" s="43" t="s">
        <v>1243</v>
      </c>
      <c r="C1074" s="45" t="s">
        <v>416</v>
      </c>
      <c r="D1074" s="44">
        <v>0</v>
      </c>
      <c r="E1074" s="53"/>
      <c r="F1074" s="90"/>
      <c r="G1074" s="44">
        <v>0</v>
      </c>
      <c r="H1074" s="53"/>
      <c r="I1074" s="90"/>
      <c r="J1074" s="44">
        <v>0</v>
      </c>
      <c r="K1074" s="42"/>
      <c r="L1074" s="59"/>
      <c r="M1074" s="44">
        <v>0</v>
      </c>
    </row>
    <row r="1075" spans="1:13" customFormat="1" hidden="1">
      <c r="B1075" s="43" t="s">
        <v>1244</v>
      </c>
      <c r="C1075" s="45" t="s">
        <v>418</v>
      </c>
      <c r="D1075" s="44">
        <v>0</v>
      </c>
      <c r="E1075" s="53"/>
      <c r="F1075" s="90"/>
      <c r="G1075" s="44">
        <v>0</v>
      </c>
      <c r="H1075" s="53"/>
      <c r="I1075" s="90"/>
      <c r="J1075" s="44">
        <v>0</v>
      </c>
      <c r="K1075" s="42"/>
      <c r="L1075" s="59"/>
      <c r="M1075" s="44">
        <v>0</v>
      </c>
    </row>
    <row r="1076" spans="1:13" customFormat="1" hidden="1">
      <c r="B1076" s="43" t="s">
        <v>1245</v>
      </c>
      <c r="C1076" s="45" t="s">
        <v>420</v>
      </c>
      <c r="D1076" s="44">
        <v>0</v>
      </c>
      <c r="E1076" s="53"/>
      <c r="F1076" s="90"/>
      <c r="G1076" s="44">
        <v>0</v>
      </c>
      <c r="H1076" s="53"/>
      <c r="I1076" s="90"/>
      <c r="J1076" s="44">
        <v>0</v>
      </c>
      <c r="K1076" s="42"/>
      <c r="L1076" s="59"/>
      <c r="M1076" s="44">
        <v>0</v>
      </c>
    </row>
    <row r="1077" spans="1:13" customFormat="1" hidden="1">
      <c r="B1077" s="43" t="s">
        <v>1246</v>
      </c>
      <c r="C1077" s="45" t="s">
        <v>422</v>
      </c>
      <c r="D1077" s="44">
        <v>0</v>
      </c>
      <c r="E1077" s="53"/>
      <c r="F1077" s="90"/>
      <c r="G1077" s="44">
        <v>0</v>
      </c>
      <c r="H1077" s="53"/>
      <c r="I1077" s="90"/>
      <c r="J1077" s="44">
        <v>0</v>
      </c>
      <c r="K1077" s="42"/>
      <c r="L1077" s="59"/>
      <c r="M1077" s="44">
        <v>0</v>
      </c>
    </row>
    <row r="1078" spans="1:13" customFormat="1" hidden="1">
      <c r="B1078" s="43" t="s">
        <v>1247</v>
      </c>
      <c r="C1078" s="45" t="s">
        <v>424</v>
      </c>
      <c r="D1078" s="44">
        <v>0</v>
      </c>
      <c r="E1078" s="53"/>
      <c r="F1078" s="90"/>
      <c r="G1078" s="44">
        <v>0</v>
      </c>
      <c r="H1078" s="53"/>
      <c r="I1078" s="90"/>
      <c r="J1078" s="44">
        <v>0</v>
      </c>
      <c r="K1078" s="42"/>
      <c r="L1078" s="59"/>
      <c r="M1078" s="44">
        <v>0</v>
      </c>
    </row>
    <row r="1079" spans="1:13" hidden="1">
      <c r="A1079" s="21" t="s">
        <v>5667</v>
      </c>
      <c r="B1079" s="71" t="s">
        <v>5704</v>
      </c>
      <c r="C1079" s="71" t="s">
        <v>425</v>
      </c>
      <c r="D1079" s="127">
        <f>SUM(D1080:D1084)</f>
        <v>1000</v>
      </c>
      <c r="E1079" s="108"/>
      <c r="F1079" s="126"/>
      <c r="G1079" s="127">
        <f>SUM(G1080:G1084)</f>
        <v>700</v>
      </c>
      <c r="H1079" s="108"/>
      <c r="I1079" s="126"/>
      <c r="J1079" s="127">
        <f>SUM(J1080:J1084)</f>
        <v>375</v>
      </c>
      <c r="K1079" s="21"/>
      <c r="L1079" s="59"/>
      <c r="M1079" s="127">
        <f>SUM(M1080:M1084)</f>
        <v>0</v>
      </c>
    </row>
    <row r="1080" spans="1:13" hidden="1">
      <c r="A1080" s="21" t="s">
        <v>5667</v>
      </c>
      <c r="B1080" s="36" t="s">
        <v>5705</v>
      </c>
      <c r="C1080" s="36" t="s">
        <v>351</v>
      </c>
      <c r="D1080" s="129">
        <v>1000</v>
      </c>
      <c r="E1080" s="108">
        <f>IF(D1080&lt;G1080,G1080-D1080,0)</f>
        <v>0</v>
      </c>
      <c r="F1080" s="108">
        <f>IF(D1080&gt;G1080,D1080-G1080,0)</f>
        <v>300</v>
      </c>
      <c r="G1080" s="129">
        <v>700</v>
      </c>
      <c r="H1080" s="108"/>
      <c r="I1080" s="108">
        <v>325</v>
      </c>
      <c r="J1080" s="128">
        <f>+G1080+H1080-I1080</f>
        <v>375</v>
      </c>
      <c r="K1080" s="21"/>
      <c r="L1080" s="59"/>
      <c r="M1080" s="128">
        <v>0</v>
      </c>
    </row>
    <row r="1081" spans="1:13" customFormat="1" hidden="1">
      <c r="B1081" s="43" t="s">
        <v>5463</v>
      </c>
      <c r="C1081" s="45" t="s">
        <v>427</v>
      </c>
      <c r="D1081" s="44">
        <v>0</v>
      </c>
      <c r="E1081" s="53"/>
      <c r="F1081" s="90"/>
      <c r="G1081" s="44">
        <v>0</v>
      </c>
      <c r="H1081" s="53"/>
      <c r="I1081" s="90"/>
      <c r="J1081" s="44">
        <v>0</v>
      </c>
      <c r="K1081" s="42"/>
      <c r="L1081" s="59"/>
      <c r="M1081" s="44">
        <v>0</v>
      </c>
    </row>
    <row r="1082" spans="1:13" customFormat="1" hidden="1">
      <c r="B1082" s="43" t="s">
        <v>5464</v>
      </c>
      <c r="C1082" s="45" t="s">
        <v>428</v>
      </c>
      <c r="D1082" s="44">
        <v>0</v>
      </c>
      <c r="E1082" s="53"/>
      <c r="F1082" s="90"/>
      <c r="G1082" s="44">
        <v>0</v>
      </c>
      <c r="H1082" s="53"/>
      <c r="I1082" s="90"/>
      <c r="J1082" s="44">
        <v>0</v>
      </c>
      <c r="K1082" s="42"/>
      <c r="L1082" s="59"/>
      <c r="M1082" s="44">
        <v>0</v>
      </c>
    </row>
    <row r="1083" spans="1:13" customFormat="1" hidden="1">
      <c r="B1083" s="43" t="s">
        <v>5465</v>
      </c>
      <c r="C1083" s="45" t="s">
        <v>429</v>
      </c>
      <c r="D1083" s="44">
        <v>0</v>
      </c>
      <c r="E1083" s="53"/>
      <c r="F1083" s="90"/>
      <c r="G1083" s="44">
        <v>0</v>
      </c>
      <c r="H1083" s="53"/>
      <c r="I1083" s="90"/>
      <c r="J1083" s="44">
        <v>0</v>
      </c>
      <c r="K1083" s="42"/>
      <c r="L1083" s="59"/>
      <c r="M1083" s="44">
        <v>0</v>
      </c>
    </row>
    <row r="1084" spans="1:13" customFormat="1" hidden="1">
      <c r="B1084" s="43" t="s">
        <v>5466</v>
      </c>
      <c r="C1084" s="45" t="s">
        <v>430</v>
      </c>
      <c r="D1084" s="44">
        <v>0</v>
      </c>
      <c r="E1084" s="53"/>
      <c r="F1084" s="90"/>
      <c r="G1084" s="44">
        <v>0</v>
      </c>
      <c r="H1084" s="53"/>
      <c r="I1084" s="90"/>
      <c r="J1084" s="44">
        <v>0</v>
      </c>
      <c r="K1084" s="42"/>
      <c r="L1084" s="59"/>
      <c r="M1084" s="44">
        <v>0</v>
      </c>
    </row>
    <row r="1085" spans="1:13" hidden="1">
      <c r="A1085" s="21" t="s">
        <v>5618</v>
      </c>
      <c r="B1085" s="69" t="s">
        <v>5706</v>
      </c>
      <c r="C1085" s="75" t="s">
        <v>432</v>
      </c>
      <c r="D1085" s="134">
        <f>D1086+D1095+D1098+D1106+D1115+D1118</f>
        <v>40000</v>
      </c>
      <c r="E1085" s="68"/>
      <c r="F1085" s="135"/>
      <c r="G1085" s="134">
        <f>G1086+G1095+G1098+G1106+G1115+G1118</f>
        <v>35000</v>
      </c>
      <c r="H1085" s="68"/>
      <c r="I1085" s="135"/>
      <c r="J1085" s="134">
        <f>J1086+J1095+J1098+J1106+J1115+J1118</f>
        <v>35000</v>
      </c>
      <c r="L1085" s="65"/>
      <c r="M1085" s="134">
        <f>M1086+M1095+M1098+M1106+M1115+M1118</f>
        <v>0</v>
      </c>
    </row>
    <row r="1086" spans="1:13" customFormat="1" hidden="1">
      <c r="B1086" s="39" t="s">
        <v>1248</v>
      </c>
      <c r="C1086" s="40" t="s">
        <v>434</v>
      </c>
      <c r="D1086" s="46">
        <f>SUM(D1087:D1094)</f>
        <v>0</v>
      </c>
      <c r="E1086" s="53"/>
      <c r="F1086" s="91"/>
      <c r="G1086" s="46">
        <f>SUM(G1087:G1094)</f>
        <v>0</v>
      </c>
      <c r="H1086" s="53"/>
      <c r="I1086" s="91"/>
      <c r="J1086" s="46">
        <f>SUM(J1087:J1094)</f>
        <v>0</v>
      </c>
      <c r="K1086" s="42"/>
      <c r="L1086" s="59"/>
      <c r="M1086" s="46">
        <f>SUM(M1087:M1094)</f>
        <v>0</v>
      </c>
    </row>
    <row r="1087" spans="1:13" customFormat="1" hidden="1">
      <c r="B1087" s="43" t="s">
        <v>1249</v>
      </c>
      <c r="C1087" s="45" t="s">
        <v>436</v>
      </c>
      <c r="D1087" s="44">
        <v>0</v>
      </c>
      <c r="E1087" s="53"/>
      <c r="F1087" s="90"/>
      <c r="G1087" s="44">
        <v>0</v>
      </c>
      <c r="H1087" s="53"/>
      <c r="I1087" s="90"/>
      <c r="J1087" s="44">
        <v>0</v>
      </c>
      <c r="K1087" s="42"/>
      <c r="L1087" s="59"/>
      <c r="M1087" s="44">
        <v>0</v>
      </c>
    </row>
    <row r="1088" spans="1:13" customFormat="1" hidden="1">
      <c r="B1088" s="43" t="s">
        <v>1250</v>
      </c>
      <c r="C1088" s="45" t="s">
        <v>438</v>
      </c>
      <c r="D1088" s="44">
        <v>0</v>
      </c>
      <c r="E1088" s="53"/>
      <c r="F1088" s="90"/>
      <c r="G1088" s="44">
        <v>0</v>
      </c>
      <c r="H1088" s="53"/>
      <c r="I1088" s="90"/>
      <c r="J1088" s="44">
        <v>0</v>
      </c>
      <c r="K1088" s="42"/>
      <c r="L1088" s="59"/>
      <c r="M1088" s="44">
        <v>0</v>
      </c>
    </row>
    <row r="1089" spans="2:13" customFormat="1" hidden="1">
      <c r="B1089" s="43" t="s">
        <v>1251</v>
      </c>
      <c r="C1089" s="45" t="s">
        <v>2445</v>
      </c>
      <c r="D1089" s="44">
        <v>0</v>
      </c>
      <c r="E1089" s="53"/>
      <c r="F1089" s="90"/>
      <c r="G1089" s="44">
        <v>0</v>
      </c>
      <c r="H1089" s="53"/>
      <c r="I1089" s="90"/>
      <c r="J1089" s="44">
        <v>0</v>
      </c>
      <c r="K1089" s="42"/>
      <c r="L1089" s="59"/>
      <c r="M1089" s="44">
        <v>0</v>
      </c>
    </row>
    <row r="1090" spans="2:13" customFormat="1" hidden="1">
      <c r="B1090" s="43" t="s">
        <v>1252</v>
      </c>
      <c r="C1090" s="45" t="s">
        <v>441</v>
      </c>
      <c r="D1090" s="44">
        <v>0</v>
      </c>
      <c r="E1090" s="53"/>
      <c r="F1090" s="90"/>
      <c r="G1090" s="44">
        <v>0</v>
      </c>
      <c r="H1090" s="53"/>
      <c r="I1090" s="90"/>
      <c r="J1090" s="44">
        <v>0</v>
      </c>
      <c r="K1090" s="42"/>
      <c r="L1090" s="59"/>
      <c r="M1090" s="44">
        <v>0</v>
      </c>
    </row>
    <row r="1091" spans="2:13" customFormat="1" hidden="1">
      <c r="B1091" s="43" t="s">
        <v>1253</v>
      </c>
      <c r="C1091" s="45" t="s">
        <v>443</v>
      </c>
      <c r="D1091" s="44">
        <v>0</v>
      </c>
      <c r="E1091" s="53"/>
      <c r="F1091" s="90"/>
      <c r="G1091" s="44">
        <v>0</v>
      </c>
      <c r="H1091" s="53"/>
      <c r="I1091" s="90"/>
      <c r="J1091" s="44">
        <v>0</v>
      </c>
      <c r="K1091" s="42"/>
      <c r="L1091" s="59"/>
      <c r="M1091" s="44">
        <v>0</v>
      </c>
    </row>
    <row r="1092" spans="2:13" customFormat="1" hidden="1">
      <c r="B1092" s="43" t="s">
        <v>1254</v>
      </c>
      <c r="C1092" s="45" t="s">
        <v>445</v>
      </c>
      <c r="D1092" s="44">
        <v>0</v>
      </c>
      <c r="E1092" s="53"/>
      <c r="F1092" s="90"/>
      <c r="G1092" s="44">
        <v>0</v>
      </c>
      <c r="H1092" s="53"/>
      <c r="I1092" s="90"/>
      <c r="J1092" s="44">
        <v>0</v>
      </c>
      <c r="K1092" s="42"/>
      <c r="L1092" s="59"/>
      <c r="M1092" s="44">
        <v>0</v>
      </c>
    </row>
    <row r="1093" spans="2:13" customFormat="1" hidden="1">
      <c r="B1093" s="43" t="s">
        <v>1255</v>
      </c>
      <c r="C1093" s="45" t="s">
        <v>2446</v>
      </c>
      <c r="D1093" s="44">
        <v>0</v>
      </c>
      <c r="E1093" s="53"/>
      <c r="F1093" s="90"/>
      <c r="G1093" s="44">
        <v>0</v>
      </c>
      <c r="H1093" s="53"/>
      <c r="I1093" s="90"/>
      <c r="J1093" s="44">
        <v>0</v>
      </c>
      <c r="K1093" s="42"/>
      <c r="L1093" s="59"/>
      <c r="M1093" s="44">
        <v>0</v>
      </c>
    </row>
    <row r="1094" spans="2:13" customFormat="1" hidden="1">
      <c r="B1094" s="43" t="s">
        <v>1256</v>
      </c>
      <c r="C1094" s="45" t="s">
        <v>448</v>
      </c>
      <c r="D1094" s="44">
        <v>0</v>
      </c>
      <c r="E1094" s="53"/>
      <c r="F1094" s="90"/>
      <c r="G1094" s="44">
        <v>0</v>
      </c>
      <c r="H1094" s="53"/>
      <c r="I1094" s="90"/>
      <c r="J1094" s="44">
        <v>0</v>
      </c>
      <c r="K1094" s="42"/>
      <c r="L1094" s="59"/>
      <c r="M1094" s="44">
        <v>0</v>
      </c>
    </row>
    <row r="1095" spans="2:13" customFormat="1" hidden="1">
      <c r="B1095" s="39" t="s">
        <v>1257</v>
      </c>
      <c r="C1095" s="40" t="s">
        <v>450</v>
      </c>
      <c r="D1095" s="46">
        <f>SUM(D1096:D1097)</f>
        <v>0</v>
      </c>
      <c r="E1095" s="53"/>
      <c r="F1095" s="91"/>
      <c r="G1095" s="46">
        <f>SUM(G1096:G1097)</f>
        <v>0</v>
      </c>
      <c r="H1095" s="53"/>
      <c r="I1095" s="91"/>
      <c r="J1095" s="46">
        <f>SUM(J1096:J1097)</f>
        <v>0</v>
      </c>
      <c r="K1095" s="42"/>
      <c r="L1095" s="59"/>
      <c r="M1095" s="46">
        <f>SUM(M1096:M1097)</f>
        <v>0</v>
      </c>
    </row>
    <row r="1096" spans="2:13" customFormat="1" hidden="1">
      <c r="B1096" s="43" t="s">
        <v>1258</v>
      </c>
      <c r="C1096" s="45" t="s">
        <v>452</v>
      </c>
      <c r="D1096" s="44">
        <v>0</v>
      </c>
      <c r="E1096" s="53"/>
      <c r="F1096" s="90"/>
      <c r="G1096" s="44">
        <v>0</v>
      </c>
      <c r="H1096" s="53"/>
      <c r="I1096" s="90"/>
      <c r="J1096" s="44">
        <v>0</v>
      </c>
      <c r="K1096" s="42"/>
      <c r="L1096" s="59"/>
      <c r="M1096" s="44">
        <v>0</v>
      </c>
    </row>
    <row r="1097" spans="2:13" customFormat="1" hidden="1">
      <c r="B1097" s="43" t="s">
        <v>1259</v>
      </c>
      <c r="C1097" s="45" t="s">
        <v>454</v>
      </c>
      <c r="D1097" s="44">
        <v>0</v>
      </c>
      <c r="E1097" s="53"/>
      <c r="F1097" s="90"/>
      <c r="G1097" s="44">
        <v>0</v>
      </c>
      <c r="H1097" s="53"/>
      <c r="I1097" s="90"/>
      <c r="J1097" s="44">
        <v>0</v>
      </c>
      <c r="K1097" s="42"/>
      <c r="L1097" s="59"/>
      <c r="M1097" s="44">
        <v>0</v>
      </c>
    </row>
    <row r="1098" spans="2:13" customFormat="1" hidden="1">
      <c r="B1098" s="39" t="s">
        <v>1260</v>
      </c>
      <c r="C1098" s="40" t="s">
        <v>456</v>
      </c>
      <c r="D1098" s="46">
        <f>SUM(D1099:D1105)</f>
        <v>0</v>
      </c>
      <c r="E1098" s="53"/>
      <c r="F1098" s="91"/>
      <c r="G1098" s="46">
        <f>SUM(G1099:G1105)</f>
        <v>0</v>
      </c>
      <c r="H1098" s="53"/>
      <c r="I1098" s="91"/>
      <c r="J1098" s="46">
        <f>SUM(J1099:J1105)</f>
        <v>0</v>
      </c>
      <c r="K1098" s="42"/>
      <c r="L1098" s="59"/>
      <c r="M1098" s="46">
        <f>SUM(M1099:M1105)</f>
        <v>0</v>
      </c>
    </row>
    <row r="1099" spans="2:13" customFormat="1" hidden="1">
      <c r="B1099" s="43" t="s">
        <v>1261</v>
      </c>
      <c r="C1099" s="45" t="s">
        <v>458</v>
      </c>
      <c r="D1099" s="44">
        <v>0</v>
      </c>
      <c r="E1099" s="53"/>
      <c r="F1099" s="90"/>
      <c r="G1099" s="44">
        <v>0</v>
      </c>
      <c r="H1099" s="53"/>
      <c r="I1099" s="90"/>
      <c r="J1099" s="44">
        <v>0</v>
      </c>
      <c r="K1099" s="42"/>
      <c r="L1099" s="59"/>
      <c r="M1099" s="44">
        <v>0</v>
      </c>
    </row>
    <row r="1100" spans="2:13" customFormat="1" hidden="1">
      <c r="B1100" s="43" t="s">
        <v>1262</v>
      </c>
      <c r="C1100" s="45" t="s">
        <v>460</v>
      </c>
      <c r="D1100" s="44">
        <v>0</v>
      </c>
      <c r="E1100" s="53"/>
      <c r="F1100" s="90"/>
      <c r="G1100" s="44">
        <v>0</v>
      </c>
      <c r="H1100" s="53"/>
      <c r="I1100" s="90"/>
      <c r="J1100" s="44">
        <v>0</v>
      </c>
      <c r="K1100" s="42"/>
      <c r="L1100" s="59"/>
      <c r="M1100" s="44">
        <v>0</v>
      </c>
    </row>
    <row r="1101" spans="2:13" customFormat="1" hidden="1">
      <c r="B1101" s="43" t="s">
        <v>1263</v>
      </c>
      <c r="C1101" s="45" t="s">
        <v>462</v>
      </c>
      <c r="D1101" s="44">
        <v>0</v>
      </c>
      <c r="E1101" s="53"/>
      <c r="F1101" s="90"/>
      <c r="G1101" s="44">
        <v>0</v>
      </c>
      <c r="H1101" s="53"/>
      <c r="I1101" s="90"/>
      <c r="J1101" s="44">
        <v>0</v>
      </c>
      <c r="K1101" s="42"/>
      <c r="L1101" s="59"/>
      <c r="M1101" s="44">
        <v>0</v>
      </c>
    </row>
    <row r="1102" spans="2:13" customFormat="1" hidden="1">
      <c r="B1102" s="43" t="s">
        <v>1264</v>
      </c>
      <c r="C1102" s="45" t="s">
        <v>464</v>
      </c>
      <c r="D1102" s="44">
        <v>0</v>
      </c>
      <c r="E1102" s="53"/>
      <c r="F1102" s="90"/>
      <c r="G1102" s="44">
        <v>0</v>
      </c>
      <c r="H1102" s="53"/>
      <c r="I1102" s="90"/>
      <c r="J1102" s="44">
        <v>0</v>
      </c>
      <c r="K1102" s="42"/>
      <c r="L1102" s="59"/>
      <c r="M1102" s="44">
        <v>0</v>
      </c>
    </row>
    <row r="1103" spans="2:13" customFormat="1" hidden="1">
      <c r="B1103" s="43" t="s">
        <v>1265</v>
      </c>
      <c r="C1103" s="45" t="s">
        <v>466</v>
      </c>
      <c r="D1103" s="44">
        <v>0</v>
      </c>
      <c r="E1103" s="53"/>
      <c r="F1103" s="90"/>
      <c r="G1103" s="44">
        <v>0</v>
      </c>
      <c r="H1103" s="53"/>
      <c r="I1103" s="90"/>
      <c r="J1103" s="44">
        <v>0</v>
      </c>
      <c r="K1103" s="42"/>
      <c r="L1103" s="59"/>
      <c r="M1103" s="44">
        <v>0</v>
      </c>
    </row>
    <row r="1104" spans="2:13" customFormat="1" hidden="1">
      <c r="B1104" s="43" t="s">
        <v>1266</v>
      </c>
      <c r="C1104" s="45" t="s">
        <v>468</v>
      </c>
      <c r="D1104" s="44">
        <v>0</v>
      </c>
      <c r="E1104" s="53"/>
      <c r="F1104" s="90"/>
      <c r="G1104" s="44">
        <v>0</v>
      </c>
      <c r="H1104" s="53"/>
      <c r="I1104" s="90"/>
      <c r="J1104" s="44">
        <v>0</v>
      </c>
      <c r="K1104" s="42"/>
      <c r="L1104" s="59"/>
      <c r="M1104" s="44">
        <v>0</v>
      </c>
    </row>
    <row r="1105" spans="1:13" customFormat="1" hidden="1">
      <c r="B1105" s="43" t="s">
        <v>1267</v>
      </c>
      <c r="C1105" s="45" t="s">
        <v>470</v>
      </c>
      <c r="D1105" s="44">
        <v>0</v>
      </c>
      <c r="E1105" s="53"/>
      <c r="F1105" s="90"/>
      <c r="G1105" s="44">
        <v>0</v>
      </c>
      <c r="H1105" s="53"/>
      <c r="I1105" s="90"/>
      <c r="J1105" s="44">
        <v>0</v>
      </c>
      <c r="K1105" s="42"/>
      <c r="L1105" s="59"/>
      <c r="M1105" s="44">
        <v>0</v>
      </c>
    </row>
    <row r="1106" spans="1:13" hidden="1">
      <c r="A1106" s="21" t="s">
        <v>5618</v>
      </c>
      <c r="B1106" s="71" t="s">
        <v>5707</v>
      </c>
      <c r="C1106" s="71" t="s">
        <v>472</v>
      </c>
      <c r="D1106" s="125">
        <f>SUM(D1107:D1114)</f>
        <v>40000</v>
      </c>
      <c r="E1106" s="108"/>
      <c r="F1106" s="126"/>
      <c r="G1106" s="125">
        <f>SUM(G1107:G1114)</f>
        <v>35000</v>
      </c>
      <c r="H1106" s="108"/>
      <c r="I1106" s="126"/>
      <c r="J1106" s="125">
        <f>SUM(J1107:J1114)</f>
        <v>35000</v>
      </c>
      <c r="L1106" s="65"/>
      <c r="M1106" s="125">
        <f>SUM(M1107:M1114)</f>
        <v>0</v>
      </c>
    </row>
    <row r="1107" spans="1:13" customFormat="1" hidden="1">
      <c r="B1107" s="43" t="s">
        <v>1268</v>
      </c>
      <c r="C1107" s="45" t="s">
        <v>474</v>
      </c>
      <c r="D1107" s="44">
        <v>0</v>
      </c>
      <c r="E1107" s="53"/>
      <c r="F1107" s="90"/>
      <c r="G1107" s="44">
        <v>0</v>
      </c>
      <c r="H1107" s="53"/>
      <c r="I1107" s="90"/>
      <c r="J1107" s="44">
        <v>0</v>
      </c>
      <c r="K1107" s="42"/>
      <c r="L1107" s="59"/>
      <c r="M1107" s="44">
        <v>0</v>
      </c>
    </row>
    <row r="1108" spans="1:13" customFormat="1" hidden="1">
      <c r="B1108" s="43" t="s">
        <v>1269</v>
      </c>
      <c r="C1108" s="45" t="s">
        <v>476</v>
      </c>
      <c r="D1108" s="44">
        <v>0</v>
      </c>
      <c r="E1108" s="53"/>
      <c r="F1108" s="90"/>
      <c r="G1108" s="44">
        <v>0</v>
      </c>
      <c r="H1108" s="53"/>
      <c r="I1108" s="90"/>
      <c r="J1108" s="44">
        <v>0</v>
      </c>
      <c r="K1108" s="42"/>
      <c r="L1108" s="59"/>
      <c r="M1108" s="44">
        <v>0</v>
      </c>
    </row>
    <row r="1109" spans="1:13" customFormat="1" hidden="1">
      <c r="B1109" s="43" t="s">
        <v>1270</v>
      </c>
      <c r="C1109" s="45" t="s">
        <v>478</v>
      </c>
      <c r="D1109" s="44">
        <v>0</v>
      </c>
      <c r="E1109" s="53"/>
      <c r="F1109" s="90"/>
      <c r="G1109" s="44">
        <v>0</v>
      </c>
      <c r="H1109" s="53"/>
      <c r="I1109" s="90"/>
      <c r="J1109" s="44">
        <v>0</v>
      </c>
      <c r="K1109" s="42"/>
      <c r="L1109" s="59"/>
      <c r="M1109" s="44">
        <v>0</v>
      </c>
    </row>
    <row r="1110" spans="1:13" customFormat="1" hidden="1">
      <c r="B1110" s="43" t="s">
        <v>1271</v>
      </c>
      <c r="C1110" s="45" t="s">
        <v>480</v>
      </c>
      <c r="D1110" s="44">
        <v>0</v>
      </c>
      <c r="E1110" s="53"/>
      <c r="F1110" s="90"/>
      <c r="G1110" s="44">
        <v>0</v>
      </c>
      <c r="H1110" s="53"/>
      <c r="I1110" s="90"/>
      <c r="J1110" s="44">
        <v>0</v>
      </c>
      <c r="K1110" s="42"/>
      <c r="L1110" s="59"/>
      <c r="M1110" s="44">
        <v>0</v>
      </c>
    </row>
    <row r="1111" spans="1:13" hidden="1">
      <c r="A1111" s="21" t="s">
        <v>5618</v>
      </c>
      <c r="B1111" s="36" t="s">
        <v>5708</v>
      </c>
      <c r="C1111" s="36" t="s">
        <v>482</v>
      </c>
      <c r="D1111" s="128">
        <v>40000</v>
      </c>
      <c r="E1111" s="108">
        <f>IF(D1111&lt;G1111,G1111-D1111,0)</f>
        <v>0</v>
      </c>
      <c r="F1111" s="108">
        <f>IF(D1111&gt;G1111,D1111-G1111,0)</f>
        <v>5000</v>
      </c>
      <c r="G1111" s="128">
        <v>35000</v>
      </c>
      <c r="H1111" s="108"/>
      <c r="I1111" s="108"/>
      <c r="J1111" s="128">
        <f>+G1111+H1111-I1111</f>
        <v>35000</v>
      </c>
      <c r="L1111" s="65">
        <v>9400</v>
      </c>
      <c r="M1111" s="128">
        <v>0</v>
      </c>
    </row>
    <row r="1112" spans="1:13" customFormat="1" hidden="1">
      <c r="B1112" s="43" t="s">
        <v>1272</v>
      </c>
      <c r="C1112" s="45" t="s">
        <v>484</v>
      </c>
      <c r="D1112" s="44">
        <v>0</v>
      </c>
      <c r="E1112" s="53"/>
      <c r="F1112" s="90"/>
      <c r="G1112" s="44">
        <v>0</v>
      </c>
      <c r="H1112" s="53"/>
      <c r="I1112" s="90"/>
      <c r="J1112" s="44">
        <v>0</v>
      </c>
      <c r="K1112" s="42"/>
      <c r="L1112" s="59"/>
      <c r="M1112" s="44">
        <v>0</v>
      </c>
    </row>
    <row r="1113" spans="1:13" customFormat="1" hidden="1">
      <c r="B1113" s="43" t="s">
        <v>1273</v>
      </c>
      <c r="C1113" s="45" t="s">
        <v>486</v>
      </c>
      <c r="D1113" s="44">
        <v>0</v>
      </c>
      <c r="E1113" s="53"/>
      <c r="F1113" s="90"/>
      <c r="G1113" s="44">
        <v>0</v>
      </c>
      <c r="H1113" s="53"/>
      <c r="I1113" s="90"/>
      <c r="J1113" s="44">
        <v>0</v>
      </c>
      <c r="K1113" s="42"/>
      <c r="L1113" s="59"/>
      <c r="M1113" s="44">
        <v>0</v>
      </c>
    </row>
    <row r="1114" spans="1:13" customFormat="1" hidden="1">
      <c r="B1114" s="43" t="s">
        <v>1274</v>
      </c>
      <c r="C1114" s="45" t="s">
        <v>488</v>
      </c>
      <c r="D1114" s="44">
        <v>0</v>
      </c>
      <c r="E1114" s="53"/>
      <c r="F1114" s="90"/>
      <c r="G1114" s="44">
        <v>0</v>
      </c>
      <c r="H1114" s="53"/>
      <c r="I1114" s="90"/>
      <c r="J1114" s="44">
        <v>0</v>
      </c>
      <c r="K1114" s="42"/>
      <c r="L1114" s="59"/>
      <c r="M1114" s="44">
        <v>0</v>
      </c>
    </row>
    <row r="1115" spans="1:13" customFormat="1" hidden="1">
      <c r="B1115" s="39" t="s">
        <v>1275</v>
      </c>
      <c r="C1115" s="40" t="s">
        <v>490</v>
      </c>
      <c r="D1115" s="46">
        <f>SUM(D1116:D1117)</f>
        <v>0</v>
      </c>
      <c r="E1115" s="53"/>
      <c r="F1115" s="91"/>
      <c r="G1115" s="46">
        <f>SUM(G1116:G1117)</f>
        <v>0</v>
      </c>
      <c r="H1115" s="53"/>
      <c r="I1115" s="91"/>
      <c r="J1115" s="46">
        <f>SUM(J1116:J1117)</f>
        <v>0</v>
      </c>
      <c r="K1115" s="42"/>
      <c r="L1115" s="59"/>
      <c r="M1115" s="46">
        <f>SUM(M1116:M1117)</f>
        <v>0</v>
      </c>
    </row>
    <row r="1116" spans="1:13" customFormat="1" hidden="1">
      <c r="B1116" s="43" t="s">
        <v>1276</v>
      </c>
      <c r="C1116" s="45" t="s">
        <v>492</v>
      </c>
      <c r="D1116" s="44">
        <v>0</v>
      </c>
      <c r="E1116" s="53"/>
      <c r="F1116" s="90"/>
      <c r="G1116" s="44">
        <v>0</v>
      </c>
      <c r="H1116" s="53"/>
      <c r="I1116" s="90"/>
      <c r="J1116" s="44">
        <v>0</v>
      </c>
      <c r="K1116" s="42"/>
      <c r="L1116" s="59"/>
      <c r="M1116" s="44">
        <v>0</v>
      </c>
    </row>
    <row r="1117" spans="1:13" customFormat="1" hidden="1">
      <c r="B1117" s="43" t="s">
        <v>1276</v>
      </c>
      <c r="C1117" s="45" t="s">
        <v>494</v>
      </c>
      <c r="D1117" s="44">
        <v>0</v>
      </c>
      <c r="E1117" s="53"/>
      <c r="F1117" s="90"/>
      <c r="G1117" s="44">
        <v>0</v>
      </c>
      <c r="H1117" s="53"/>
      <c r="I1117" s="90"/>
      <c r="J1117" s="44">
        <v>0</v>
      </c>
      <c r="K1117" s="42"/>
      <c r="L1117" s="59"/>
      <c r="M1117" s="44">
        <v>0</v>
      </c>
    </row>
    <row r="1118" spans="1:13" customFormat="1" hidden="1">
      <c r="B1118" s="39" t="s">
        <v>1277</v>
      </c>
      <c r="C1118" s="40" t="s">
        <v>5519</v>
      </c>
      <c r="D1118" s="46">
        <f>SUM(D1119:D1120)</f>
        <v>0</v>
      </c>
      <c r="E1118" s="53"/>
      <c r="F1118" s="91"/>
      <c r="G1118" s="46">
        <f>SUM(G1119:G1120)</f>
        <v>0</v>
      </c>
      <c r="H1118" s="53"/>
      <c r="I1118" s="91"/>
      <c r="J1118" s="46">
        <f>SUM(J1119:J1120)</f>
        <v>0</v>
      </c>
      <c r="K1118" s="42"/>
      <c r="L1118" s="59"/>
      <c r="M1118" s="46">
        <f>SUM(M1119:M1120)</f>
        <v>0</v>
      </c>
    </row>
    <row r="1119" spans="1:13" customFormat="1" hidden="1">
      <c r="B1119" s="43" t="s">
        <v>1278</v>
      </c>
      <c r="C1119" s="45" t="s">
        <v>497</v>
      </c>
      <c r="D1119" s="44">
        <v>0</v>
      </c>
      <c r="E1119" s="53"/>
      <c r="F1119" s="90"/>
      <c r="G1119" s="44">
        <v>0</v>
      </c>
      <c r="H1119" s="53"/>
      <c r="I1119" s="90"/>
      <c r="J1119" s="44">
        <v>0</v>
      </c>
      <c r="K1119" s="42"/>
      <c r="L1119" s="59"/>
      <c r="M1119" s="44">
        <v>0</v>
      </c>
    </row>
    <row r="1120" spans="1:13" customFormat="1" hidden="1">
      <c r="B1120" s="43" t="s">
        <v>1279</v>
      </c>
      <c r="C1120" s="45" t="s">
        <v>499</v>
      </c>
      <c r="D1120" s="44">
        <v>0</v>
      </c>
      <c r="E1120" s="53"/>
      <c r="F1120" s="90"/>
      <c r="G1120" s="44">
        <v>0</v>
      </c>
      <c r="H1120" s="53"/>
      <c r="I1120" s="90"/>
      <c r="J1120" s="44">
        <v>0</v>
      </c>
      <c r="K1120" s="42"/>
      <c r="L1120" s="59"/>
      <c r="M1120" s="44">
        <v>0</v>
      </c>
    </row>
    <row r="1121" spans="2:13" customFormat="1" hidden="1">
      <c r="B1121" s="39" t="s">
        <v>1280</v>
      </c>
      <c r="C1121" s="40" t="s">
        <v>501</v>
      </c>
      <c r="D1121" s="46">
        <f>D1122+D1131+D1136+D1139+D1146+D1148+D1157+D1167+D1173</f>
        <v>0</v>
      </c>
      <c r="E1121" s="53"/>
      <c r="F1121" s="91"/>
      <c r="G1121" s="46">
        <f>G1122+G1131+G1136+G1139+G1146+G1148+G1157+G1167+G1173</f>
        <v>0</v>
      </c>
      <c r="H1121" s="53"/>
      <c r="I1121" s="91"/>
      <c r="J1121" s="46">
        <f>J1122+J1131+J1136+J1139+J1146+J1148+J1157+J1167+J1173</f>
        <v>0</v>
      </c>
      <c r="K1121" s="42"/>
      <c r="L1121" s="59"/>
      <c r="M1121" s="46">
        <f>M1122+M1131+M1136+M1139+M1146+M1148+M1157+M1167+M1173</f>
        <v>0</v>
      </c>
    </row>
    <row r="1122" spans="2:13" customFormat="1" hidden="1">
      <c r="B1122" s="39" t="s">
        <v>1281</v>
      </c>
      <c r="C1122" s="40" t="s">
        <v>503</v>
      </c>
      <c r="D1122" s="46">
        <f>SUM(D1123:D1130)</f>
        <v>0</v>
      </c>
      <c r="E1122" s="53"/>
      <c r="F1122" s="91"/>
      <c r="G1122" s="46">
        <f>SUM(G1123:G1130)</f>
        <v>0</v>
      </c>
      <c r="H1122" s="53"/>
      <c r="I1122" s="91"/>
      <c r="J1122" s="46">
        <f>SUM(J1123:J1130)</f>
        <v>0</v>
      </c>
      <c r="K1122" s="42"/>
      <c r="L1122" s="59"/>
      <c r="M1122" s="46">
        <f>SUM(M1123:M1130)</f>
        <v>0</v>
      </c>
    </row>
    <row r="1123" spans="2:13" customFormat="1" hidden="1">
      <c r="B1123" s="43" t="s">
        <v>1282</v>
      </c>
      <c r="C1123" s="45" t="s">
        <v>505</v>
      </c>
      <c r="D1123" s="44">
        <v>0</v>
      </c>
      <c r="E1123" s="53"/>
      <c r="F1123" s="90"/>
      <c r="G1123" s="44">
        <v>0</v>
      </c>
      <c r="H1123" s="53"/>
      <c r="I1123" s="90"/>
      <c r="J1123" s="44">
        <v>0</v>
      </c>
      <c r="K1123" s="42"/>
      <c r="L1123" s="59"/>
      <c r="M1123" s="44">
        <v>0</v>
      </c>
    </row>
    <row r="1124" spans="2:13" customFormat="1" hidden="1">
      <c r="B1124" s="43" t="s">
        <v>1283</v>
      </c>
      <c r="C1124" s="45" t="s">
        <v>507</v>
      </c>
      <c r="D1124" s="44">
        <v>0</v>
      </c>
      <c r="E1124" s="53"/>
      <c r="F1124" s="90"/>
      <c r="G1124" s="44">
        <v>0</v>
      </c>
      <c r="H1124" s="53"/>
      <c r="I1124" s="90"/>
      <c r="J1124" s="44">
        <v>0</v>
      </c>
      <c r="K1124" s="42"/>
      <c r="L1124" s="59"/>
      <c r="M1124" s="44">
        <v>0</v>
      </c>
    </row>
    <row r="1125" spans="2:13" customFormat="1" hidden="1">
      <c r="B1125" s="43" t="s">
        <v>1284</v>
      </c>
      <c r="C1125" s="45" t="s">
        <v>509</v>
      </c>
      <c r="D1125" s="44">
        <v>0</v>
      </c>
      <c r="E1125" s="53"/>
      <c r="F1125" s="90"/>
      <c r="G1125" s="44">
        <v>0</v>
      </c>
      <c r="H1125" s="53"/>
      <c r="I1125" s="90"/>
      <c r="J1125" s="44">
        <v>0</v>
      </c>
      <c r="K1125" s="42"/>
      <c r="L1125" s="59"/>
      <c r="M1125" s="44">
        <v>0</v>
      </c>
    </row>
    <row r="1126" spans="2:13" customFormat="1" hidden="1">
      <c r="B1126" s="43" t="s">
        <v>1285</v>
      </c>
      <c r="C1126" s="45" t="s">
        <v>511</v>
      </c>
      <c r="D1126" s="44">
        <v>0</v>
      </c>
      <c r="E1126" s="53"/>
      <c r="F1126" s="90"/>
      <c r="G1126" s="44">
        <v>0</v>
      </c>
      <c r="H1126" s="53"/>
      <c r="I1126" s="90"/>
      <c r="J1126" s="44">
        <v>0</v>
      </c>
      <c r="K1126" s="42"/>
      <c r="L1126" s="59"/>
      <c r="M1126" s="44">
        <v>0</v>
      </c>
    </row>
    <row r="1127" spans="2:13" customFormat="1" hidden="1">
      <c r="B1127" s="43" t="s">
        <v>1286</v>
      </c>
      <c r="C1127" s="45" t="s">
        <v>513</v>
      </c>
      <c r="D1127" s="44">
        <v>0</v>
      </c>
      <c r="E1127" s="53"/>
      <c r="F1127" s="90"/>
      <c r="G1127" s="44">
        <v>0</v>
      </c>
      <c r="H1127" s="53"/>
      <c r="I1127" s="90"/>
      <c r="J1127" s="44">
        <v>0</v>
      </c>
      <c r="K1127" s="42"/>
      <c r="L1127" s="59"/>
      <c r="M1127" s="44">
        <v>0</v>
      </c>
    </row>
    <row r="1128" spans="2:13" customFormat="1" hidden="1">
      <c r="B1128" s="43" t="s">
        <v>1287</v>
      </c>
      <c r="C1128" s="45" t="s">
        <v>515</v>
      </c>
      <c r="D1128" s="44">
        <v>0</v>
      </c>
      <c r="E1128" s="53"/>
      <c r="F1128" s="90"/>
      <c r="G1128" s="44">
        <v>0</v>
      </c>
      <c r="H1128" s="53"/>
      <c r="I1128" s="90"/>
      <c r="J1128" s="44">
        <v>0</v>
      </c>
      <c r="K1128" s="42"/>
      <c r="L1128" s="59"/>
      <c r="M1128" s="44">
        <v>0</v>
      </c>
    </row>
    <row r="1129" spans="2:13" customFormat="1" hidden="1">
      <c r="B1129" s="43" t="s">
        <v>1288</v>
      </c>
      <c r="C1129" s="45" t="s">
        <v>517</v>
      </c>
      <c r="D1129" s="44">
        <v>0</v>
      </c>
      <c r="E1129" s="53"/>
      <c r="F1129" s="90"/>
      <c r="G1129" s="44">
        <v>0</v>
      </c>
      <c r="H1129" s="53"/>
      <c r="I1129" s="90"/>
      <c r="J1129" s="44">
        <v>0</v>
      </c>
      <c r="K1129" s="42"/>
      <c r="L1129" s="59"/>
      <c r="M1129" s="44">
        <v>0</v>
      </c>
    </row>
    <row r="1130" spans="2:13" customFormat="1" hidden="1">
      <c r="B1130" s="43" t="s">
        <v>1289</v>
      </c>
      <c r="C1130" s="45" t="s">
        <v>519</v>
      </c>
      <c r="D1130" s="44">
        <v>0</v>
      </c>
      <c r="E1130" s="53"/>
      <c r="F1130" s="90"/>
      <c r="G1130" s="44">
        <v>0</v>
      </c>
      <c r="H1130" s="53"/>
      <c r="I1130" s="90"/>
      <c r="J1130" s="44">
        <v>0</v>
      </c>
      <c r="K1130" s="42"/>
      <c r="L1130" s="59"/>
      <c r="M1130" s="44">
        <v>0</v>
      </c>
    </row>
    <row r="1131" spans="2:13" customFormat="1" hidden="1">
      <c r="B1131" s="39" t="s">
        <v>1290</v>
      </c>
      <c r="C1131" s="40" t="s">
        <v>521</v>
      </c>
      <c r="D1131" s="46">
        <f>SUM(D1132:D1135)</f>
        <v>0</v>
      </c>
      <c r="E1131" s="53"/>
      <c r="F1131" s="91"/>
      <c r="G1131" s="46">
        <f>SUM(G1132:G1135)</f>
        <v>0</v>
      </c>
      <c r="H1131" s="53"/>
      <c r="I1131" s="91"/>
      <c r="J1131" s="46">
        <f>SUM(J1132:J1135)</f>
        <v>0</v>
      </c>
      <c r="K1131" s="42"/>
      <c r="L1131" s="59"/>
      <c r="M1131" s="46">
        <f>SUM(M1132:M1135)</f>
        <v>0</v>
      </c>
    </row>
    <row r="1132" spans="2:13" customFormat="1" hidden="1">
      <c r="B1132" s="43" t="s">
        <v>1291</v>
      </c>
      <c r="C1132" s="45" t="s">
        <v>523</v>
      </c>
      <c r="D1132" s="44">
        <v>0</v>
      </c>
      <c r="E1132" s="53"/>
      <c r="F1132" s="90"/>
      <c r="G1132" s="44">
        <v>0</v>
      </c>
      <c r="H1132" s="53"/>
      <c r="I1132" s="90"/>
      <c r="J1132" s="44">
        <v>0</v>
      </c>
      <c r="K1132" s="42"/>
      <c r="L1132" s="59"/>
      <c r="M1132" s="44">
        <v>0</v>
      </c>
    </row>
    <row r="1133" spans="2:13" customFormat="1" hidden="1">
      <c r="B1133" s="43" t="s">
        <v>1292</v>
      </c>
      <c r="C1133" s="45" t="s">
        <v>525</v>
      </c>
      <c r="D1133" s="44">
        <v>0</v>
      </c>
      <c r="E1133" s="53"/>
      <c r="F1133" s="90"/>
      <c r="G1133" s="44">
        <v>0</v>
      </c>
      <c r="H1133" s="53"/>
      <c r="I1133" s="90"/>
      <c r="J1133" s="44">
        <v>0</v>
      </c>
      <c r="K1133" s="42"/>
      <c r="L1133" s="59"/>
      <c r="M1133" s="44">
        <v>0</v>
      </c>
    </row>
    <row r="1134" spans="2:13" customFormat="1" hidden="1">
      <c r="B1134" s="43" t="s">
        <v>1293</v>
      </c>
      <c r="C1134" s="45" t="s">
        <v>527</v>
      </c>
      <c r="D1134" s="44">
        <v>0</v>
      </c>
      <c r="E1134" s="53"/>
      <c r="F1134" s="90"/>
      <c r="G1134" s="44">
        <v>0</v>
      </c>
      <c r="H1134" s="53"/>
      <c r="I1134" s="90"/>
      <c r="J1134" s="44">
        <v>0</v>
      </c>
      <c r="K1134" s="42"/>
      <c r="L1134" s="59"/>
      <c r="M1134" s="44">
        <v>0</v>
      </c>
    </row>
    <row r="1135" spans="2:13" customFormat="1" hidden="1">
      <c r="B1135" s="43" t="s">
        <v>1294</v>
      </c>
      <c r="C1135" s="45" t="s">
        <v>529</v>
      </c>
      <c r="D1135" s="44">
        <v>0</v>
      </c>
      <c r="E1135" s="53"/>
      <c r="F1135" s="90"/>
      <c r="G1135" s="44">
        <v>0</v>
      </c>
      <c r="H1135" s="53"/>
      <c r="I1135" s="90"/>
      <c r="J1135" s="44">
        <v>0</v>
      </c>
      <c r="K1135" s="42"/>
      <c r="L1135" s="59"/>
      <c r="M1135" s="44">
        <v>0</v>
      </c>
    </row>
    <row r="1136" spans="2:13" customFormat="1" hidden="1">
      <c r="B1136" s="39" t="s">
        <v>1295</v>
      </c>
      <c r="C1136" s="40" t="s">
        <v>531</v>
      </c>
      <c r="D1136" s="46">
        <f>SUM(D1137:D1138)</f>
        <v>0</v>
      </c>
      <c r="E1136" s="53"/>
      <c r="F1136" s="91"/>
      <c r="G1136" s="46">
        <f>SUM(G1137:G1138)</f>
        <v>0</v>
      </c>
      <c r="H1136" s="53"/>
      <c r="I1136" s="91"/>
      <c r="J1136" s="46">
        <f>SUM(J1137:J1138)</f>
        <v>0</v>
      </c>
      <c r="K1136" s="42"/>
      <c r="L1136" s="59"/>
      <c r="M1136" s="46">
        <f>SUM(M1137:M1138)</f>
        <v>0</v>
      </c>
    </row>
    <row r="1137" spans="2:13" customFormat="1" hidden="1">
      <c r="B1137" s="43" t="s">
        <v>1296</v>
      </c>
      <c r="C1137" s="45" t="s">
        <v>533</v>
      </c>
      <c r="D1137" s="44">
        <v>0</v>
      </c>
      <c r="E1137" s="53"/>
      <c r="F1137" s="90"/>
      <c r="G1137" s="44">
        <v>0</v>
      </c>
      <c r="H1137" s="53"/>
      <c r="I1137" s="90"/>
      <c r="J1137" s="44">
        <v>0</v>
      </c>
      <c r="K1137" s="42"/>
      <c r="L1137" s="59"/>
      <c r="M1137" s="44">
        <v>0</v>
      </c>
    </row>
    <row r="1138" spans="2:13" customFormat="1" hidden="1">
      <c r="B1138" s="43" t="s">
        <v>1297</v>
      </c>
      <c r="C1138" s="45" t="s">
        <v>535</v>
      </c>
      <c r="D1138" s="44">
        <v>0</v>
      </c>
      <c r="E1138" s="53"/>
      <c r="F1138" s="90"/>
      <c r="G1138" s="44">
        <v>0</v>
      </c>
      <c r="H1138" s="53"/>
      <c r="I1138" s="90"/>
      <c r="J1138" s="44">
        <v>0</v>
      </c>
      <c r="K1138" s="42"/>
      <c r="L1138" s="59"/>
      <c r="M1138" s="44">
        <v>0</v>
      </c>
    </row>
    <row r="1139" spans="2:13" customFormat="1" hidden="1">
      <c r="B1139" s="39" t="s">
        <v>1298</v>
      </c>
      <c r="C1139" s="40" t="s">
        <v>537</v>
      </c>
      <c r="D1139" s="46">
        <f>SUM(D1140:D1145)</f>
        <v>0</v>
      </c>
      <c r="E1139" s="53"/>
      <c r="F1139" s="91"/>
      <c r="G1139" s="46">
        <f>SUM(G1140:G1145)</f>
        <v>0</v>
      </c>
      <c r="H1139" s="53"/>
      <c r="I1139" s="91"/>
      <c r="J1139" s="46">
        <f>SUM(J1140:J1145)</f>
        <v>0</v>
      </c>
      <c r="K1139" s="42"/>
      <c r="L1139" s="59"/>
      <c r="M1139" s="46">
        <f>SUM(M1140:M1145)</f>
        <v>0</v>
      </c>
    </row>
    <row r="1140" spans="2:13" customFormat="1" hidden="1">
      <c r="B1140" s="43" t="s">
        <v>1299</v>
      </c>
      <c r="C1140" s="45" t="s">
        <v>539</v>
      </c>
      <c r="D1140" s="44">
        <v>0</v>
      </c>
      <c r="E1140" s="53"/>
      <c r="F1140" s="90"/>
      <c r="G1140" s="44">
        <v>0</v>
      </c>
      <c r="H1140" s="53"/>
      <c r="I1140" s="90"/>
      <c r="J1140" s="44">
        <v>0</v>
      </c>
      <c r="K1140" s="42"/>
      <c r="L1140" s="59"/>
      <c r="M1140" s="44">
        <v>0</v>
      </c>
    </row>
    <row r="1141" spans="2:13" customFormat="1" hidden="1">
      <c r="B1141" s="43" t="s">
        <v>1300</v>
      </c>
      <c r="C1141" s="45" t="s">
        <v>541</v>
      </c>
      <c r="D1141" s="44">
        <v>0</v>
      </c>
      <c r="E1141" s="53"/>
      <c r="F1141" s="90"/>
      <c r="G1141" s="44">
        <v>0</v>
      </c>
      <c r="H1141" s="53"/>
      <c r="I1141" s="90"/>
      <c r="J1141" s="44">
        <v>0</v>
      </c>
      <c r="K1141" s="42"/>
      <c r="L1141" s="59"/>
      <c r="M1141" s="44">
        <v>0</v>
      </c>
    </row>
    <row r="1142" spans="2:13" customFormat="1" hidden="1">
      <c r="B1142" s="43" t="s">
        <v>1301</v>
      </c>
      <c r="C1142" s="45" t="s">
        <v>543</v>
      </c>
      <c r="D1142" s="44">
        <v>0</v>
      </c>
      <c r="E1142" s="53"/>
      <c r="F1142" s="90"/>
      <c r="G1142" s="44">
        <v>0</v>
      </c>
      <c r="H1142" s="53"/>
      <c r="I1142" s="90"/>
      <c r="J1142" s="44">
        <v>0</v>
      </c>
      <c r="K1142" s="42"/>
      <c r="L1142" s="59"/>
      <c r="M1142" s="44">
        <v>0</v>
      </c>
    </row>
    <row r="1143" spans="2:13" customFormat="1" hidden="1">
      <c r="B1143" s="43" t="s">
        <v>1302</v>
      </c>
      <c r="C1143" s="45" t="s">
        <v>545</v>
      </c>
      <c r="D1143" s="44">
        <v>0</v>
      </c>
      <c r="E1143" s="53"/>
      <c r="F1143" s="90"/>
      <c r="G1143" s="44">
        <v>0</v>
      </c>
      <c r="H1143" s="53"/>
      <c r="I1143" s="90"/>
      <c r="J1143" s="44">
        <v>0</v>
      </c>
      <c r="K1143" s="42"/>
      <c r="L1143" s="59"/>
      <c r="M1143" s="44">
        <v>0</v>
      </c>
    </row>
    <row r="1144" spans="2:13" customFormat="1" hidden="1">
      <c r="B1144" s="43" t="s">
        <v>1303</v>
      </c>
      <c r="C1144" s="45" t="s">
        <v>547</v>
      </c>
      <c r="D1144" s="44">
        <v>0</v>
      </c>
      <c r="E1144" s="53"/>
      <c r="F1144" s="90"/>
      <c r="G1144" s="44">
        <v>0</v>
      </c>
      <c r="H1144" s="53"/>
      <c r="I1144" s="90"/>
      <c r="J1144" s="44">
        <v>0</v>
      </c>
      <c r="K1144" s="42"/>
      <c r="L1144" s="59"/>
      <c r="M1144" s="44">
        <v>0</v>
      </c>
    </row>
    <row r="1145" spans="2:13" customFormat="1" hidden="1">
      <c r="B1145" s="43" t="s">
        <v>1304</v>
      </c>
      <c r="C1145" s="45" t="s">
        <v>549</v>
      </c>
      <c r="D1145" s="44">
        <v>0</v>
      </c>
      <c r="E1145" s="53"/>
      <c r="F1145" s="90"/>
      <c r="G1145" s="44">
        <v>0</v>
      </c>
      <c r="H1145" s="53"/>
      <c r="I1145" s="90"/>
      <c r="J1145" s="44">
        <v>0</v>
      </c>
      <c r="K1145" s="42"/>
      <c r="L1145" s="59"/>
      <c r="M1145" s="44">
        <v>0</v>
      </c>
    </row>
    <row r="1146" spans="2:13" customFormat="1" hidden="1">
      <c r="B1146" s="39" t="s">
        <v>1305</v>
      </c>
      <c r="C1146" s="40" t="s">
        <v>551</v>
      </c>
      <c r="D1146" s="46">
        <f>SUM(D1147)</f>
        <v>0</v>
      </c>
      <c r="E1146" s="53"/>
      <c r="F1146" s="91"/>
      <c r="G1146" s="46">
        <f>SUM(G1147)</f>
        <v>0</v>
      </c>
      <c r="H1146" s="53"/>
      <c r="I1146" s="91"/>
      <c r="J1146" s="46">
        <f>SUM(J1147)</f>
        <v>0</v>
      </c>
      <c r="K1146" s="42"/>
      <c r="L1146" s="59"/>
      <c r="M1146" s="46">
        <f>SUM(M1147)</f>
        <v>0</v>
      </c>
    </row>
    <row r="1147" spans="2:13" customFormat="1" hidden="1">
      <c r="B1147" s="43" t="s">
        <v>1306</v>
      </c>
      <c r="C1147" s="45" t="s">
        <v>553</v>
      </c>
      <c r="D1147" s="44">
        <v>0</v>
      </c>
      <c r="E1147" s="53"/>
      <c r="F1147" s="90"/>
      <c r="G1147" s="44">
        <v>0</v>
      </c>
      <c r="H1147" s="53"/>
      <c r="I1147" s="90"/>
      <c r="J1147" s="44">
        <v>0</v>
      </c>
      <c r="K1147" s="42"/>
      <c r="L1147" s="59"/>
      <c r="M1147" s="44">
        <v>0</v>
      </c>
    </row>
    <row r="1148" spans="2:13" customFormat="1" hidden="1">
      <c r="B1148" s="39" t="s">
        <v>1307</v>
      </c>
      <c r="C1148" s="40" t="s">
        <v>555</v>
      </c>
      <c r="D1148" s="46">
        <f>SUM(D1149:D1156)</f>
        <v>0</v>
      </c>
      <c r="E1148" s="53"/>
      <c r="F1148" s="91"/>
      <c r="G1148" s="46">
        <f>SUM(G1149:G1156)</f>
        <v>0</v>
      </c>
      <c r="H1148" s="53"/>
      <c r="I1148" s="91"/>
      <c r="J1148" s="46">
        <f>SUM(J1149:J1156)</f>
        <v>0</v>
      </c>
      <c r="K1148" s="42"/>
      <c r="L1148" s="59"/>
      <c r="M1148" s="46">
        <f>SUM(M1149:M1156)</f>
        <v>0</v>
      </c>
    </row>
    <row r="1149" spans="2:13" customFormat="1" hidden="1">
      <c r="B1149" s="43" t="s">
        <v>1308</v>
      </c>
      <c r="C1149" s="45" t="s">
        <v>557</v>
      </c>
      <c r="D1149" s="44">
        <v>0</v>
      </c>
      <c r="E1149" s="53"/>
      <c r="F1149" s="90"/>
      <c r="G1149" s="44">
        <v>0</v>
      </c>
      <c r="H1149" s="53"/>
      <c r="I1149" s="90"/>
      <c r="J1149" s="44">
        <v>0</v>
      </c>
      <c r="K1149" s="42"/>
      <c r="L1149" s="59"/>
      <c r="M1149" s="44">
        <v>0</v>
      </c>
    </row>
    <row r="1150" spans="2:13" customFormat="1" hidden="1">
      <c r="B1150" s="43" t="s">
        <v>1309</v>
      </c>
      <c r="C1150" s="45" t="s">
        <v>559</v>
      </c>
      <c r="D1150" s="44">
        <v>0</v>
      </c>
      <c r="E1150" s="53"/>
      <c r="F1150" s="90"/>
      <c r="G1150" s="44">
        <v>0</v>
      </c>
      <c r="H1150" s="53"/>
      <c r="I1150" s="90"/>
      <c r="J1150" s="44">
        <v>0</v>
      </c>
      <c r="K1150" s="42"/>
      <c r="L1150" s="59"/>
      <c r="M1150" s="44">
        <v>0</v>
      </c>
    </row>
    <row r="1151" spans="2:13" customFormat="1" hidden="1">
      <c r="B1151" s="43" t="s">
        <v>1310</v>
      </c>
      <c r="C1151" s="45" t="s">
        <v>561</v>
      </c>
      <c r="D1151" s="44">
        <v>0</v>
      </c>
      <c r="E1151" s="53"/>
      <c r="F1151" s="90"/>
      <c r="G1151" s="44">
        <v>0</v>
      </c>
      <c r="H1151" s="53"/>
      <c r="I1151" s="90"/>
      <c r="J1151" s="44">
        <v>0</v>
      </c>
      <c r="K1151" s="42"/>
      <c r="L1151" s="59"/>
      <c r="M1151" s="44">
        <v>0</v>
      </c>
    </row>
    <row r="1152" spans="2:13" customFormat="1" hidden="1">
      <c r="B1152" s="43" t="s">
        <v>1311</v>
      </c>
      <c r="C1152" s="45" t="s">
        <v>563</v>
      </c>
      <c r="D1152" s="44">
        <v>0</v>
      </c>
      <c r="E1152" s="53"/>
      <c r="F1152" s="90"/>
      <c r="G1152" s="44">
        <v>0</v>
      </c>
      <c r="H1152" s="53"/>
      <c r="I1152" s="90"/>
      <c r="J1152" s="44">
        <v>0</v>
      </c>
      <c r="K1152" s="42"/>
      <c r="L1152" s="59"/>
      <c r="M1152" s="44">
        <v>0</v>
      </c>
    </row>
    <row r="1153" spans="2:13" customFormat="1" hidden="1">
      <c r="B1153" s="43" t="s">
        <v>1312</v>
      </c>
      <c r="C1153" s="45" t="s">
        <v>565</v>
      </c>
      <c r="D1153" s="44">
        <v>0</v>
      </c>
      <c r="E1153" s="53"/>
      <c r="F1153" s="90"/>
      <c r="G1153" s="44">
        <v>0</v>
      </c>
      <c r="H1153" s="53"/>
      <c r="I1153" s="90"/>
      <c r="J1153" s="44">
        <v>0</v>
      </c>
      <c r="K1153" s="42"/>
      <c r="L1153" s="59"/>
      <c r="M1153" s="44">
        <v>0</v>
      </c>
    </row>
    <row r="1154" spans="2:13" customFormat="1" hidden="1">
      <c r="B1154" s="43" t="s">
        <v>1313</v>
      </c>
      <c r="C1154" s="45" t="s">
        <v>567</v>
      </c>
      <c r="D1154" s="44">
        <v>0</v>
      </c>
      <c r="E1154" s="53"/>
      <c r="F1154" s="90"/>
      <c r="G1154" s="44">
        <v>0</v>
      </c>
      <c r="H1154" s="53"/>
      <c r="I1154" s="90"/>
      <c r="J1154" s="44">
        <v>0</v>
      </c>
      <c r="K1154" s="42"/>
      <c r="L1154" s="59"/>
      <c r="M1154" s="44">
        <v>0</v>
      </c>
    </row>
    <row r="1155" spans="2:13" customFormat="1" hidden="1">
      <c r="B1155" s="43" t="s">
        <v>1314</v>
      </c>
      <c r="C1155" s="45" t="s">
        <v>569</v>
      </c>
      <c r="D1155" s="44">
        <v>0</v>
      </c>
      <c r="E1155" s="53"/>
      <c r="F1155" s="90"/>
      <c r="G1155" s="44">
        <v>0</v>
      </c>
      <c r="H1155" s="53"/>
      <c r="I1155" s="90"/>
      <c r="J1155" s="44">
        <v>0</v>
      </c>
      <c r="K1155" s="42"/>
      <c r="L1155" s="59"/>
      <c r="M1155" s="44">
        <v>0</v>
      </c>
    </row>
    <row r="1156" spans="2:13" customFormat="1" hidden="1">
      <c r="B1156" s="43" t="s">
        <v>1315</v>
      </c>
      <c r="C1156" s="45" t="s">
        <v>571</v>
      </c>
      <c r="D1156" s="44">
        <v>0</v>
      </c>
      <c r="E1156" s="53"/>
      <c r="F1156" s="90"/>
      <c r="G1156" s="44">
        <v>0</v>
      </c>
      <c r="H1156" s="53"/>
      <c r="I1156" s="90"/>
      <c r="J1156" s="44">
        <v>0</v>
      </c>
      <c r="K1156" s="42"/>
      <c r="L1156" s="59"/>
      <c r="M1156" s="44">
        <v>0</v>
      </c>
    </row>
    <row r="1157" spans="2:13" customFormat="1" hidden="1">
      <c r="B1157" s="39" t="s">
        <v>1316</v>
      </c>
      <c r="C1157" s="40" t="s">
        <v>573</v>
      </c>
      <c r="D1157" s="46">
        <f>SUM(D1158:D1166)</f>
        <v>0</v>
      </c>
      <c r="E1157" s="53"/>
      <c r="F1157" s="91"/>
      <c r="G1157" s="46">
        <f>SUM(G1158:G1166)</f>
        <v>0</v>
      </c>
      <c r="H1157" s="53"/>
      <c r="I1157" s="91"/>
      <c r="J1157" s="46">
        <f>SUM(J1158:J1166)</f>
        <v>0</v>
      </c>
      <c r="K1157" s="42"/>
      <c r="L1157" s="59"/>
      <c r="M1157" s="46">
        <f>SUM(M1158:M1166)</f>
        <v>0</v>
      </c>
    </row>
    <row r="1158" spans="2:13" customFormat="1" hidden="1">
      <c r="B1158" s="43" t="s">
        <v>1317</v>
      </c>
      <c r="C1158" s="45" t="s">
        <v>575</v>
      </c>
      <c r="D1158" s="44">
        <v>0</v>
      </c>
      <c r="E1158" s="53"/>
      <c r="F1158" s="90"/>
      <c r="G1158" s="44">
        <v>0</v>
      </c>
      <c r="H1158" s="53"/>
      <c r="I1158" s="90"/>
      <c r="J1158" s="44">
        <v>0</v>
      </c>
      <c r="K1158" s="42"/>
      <c r="L1158" s="59"/>
      <c r="M1158" s="44">
        <v>0</v>
      </c>
    </row>
    <row r="1159" spans="2:13" customFormat="1" hidden="1">
      <c r="B1159" s="43" t="s">
        <v>1318</v>
      </c>
      <c r="C1159" s="45" t="s">
        <v>577</v>
      </c>
      <c r="D1159" s="44">
        <v>0</v>
      </c>
      <c r="E1159" s="53"/>
      <c r="F1159" s="90"/>
      <c r="G1159" s="44">
        <v>0</v>
      </c>
      <c r="H1159" s="53"/>
      <c r="I1159" s="90"/>
      <c r="J1159" s="44">
        <v>0</v>
      </c>
      <c r="K1159" s="42"/>
      <c r="L1159" s="59"/>
      <c r="M1159" s="44">
        <v>0</v>
      </c>
    </row>
    <row r="1160" spans="2:13" customFormat="1" hidden="1">
      <c r="B1160" s="43" t="s">
        <v>1319</v>
      </c>
      <c r="C1160" s="45" t="s">
        <v>579</v>
      </c>
      <c r="D1160" s="44">
        <v>0</v>
      </c>
      <c r="E1160" s="53"/>
      <c r="F1160" s="90"/>
      <c r="G1160" s="44">
        <v>0</v>
      </c>
      <c r="H1160" s="53"/>
      <c r="I1160" s="90"/>
      <c r="J1160" s="44">
        <v>0</v>
      </c>
      <c r="K1160" s="42"/>
      <c r="L1160" s="59"/>
      <c r="M1160" s="44">
        <v>0</v>
      </c>
    </row>
    <row r="1161" spans="2:13" customFormat="1" hidden="1">
      <c r="B1161" s="43" t="s">
        <v>1320</v>
      </c>
      <c r="C1161" s="45" t="s">
        <v>581</v>
      </c>
      <c r="D1161" s="44">
        <v>0</v>
      </c>
      <c r="E1161" s="53"/>
      <c r="F1161" s="90"/>
      <c r="G1161" s="44">
        <v>0</v>
      </c>
      <c r="H1161" s="53"/>
      <c r="I1161" s="90"/>
      <c r="J1161" s="44">
        <v>0</v>
      </c>
      <c r="K1161" s="42"/>
      <c r="L1161" s="59"/>
      <c r="M1161" s="44">
        <v>0</v>
      </c>
    </row>
    <row r="1162" spans="2:13" customFormat="1" hidden="1">
      <c r="B1162" s="43" t="s">
        <v>1321</v>
      </c>
      <c r="C1162" s="45" t="s">
        <v>583</v>
      </c>
      <c r="D1162" s="44">
        <v>0</v>
      </c>
      <c r="E1162" s="53"/>
      <c r="F1162" s="90"/>
      <c r="G1162" s="44">
        <v>0</v>
      </c>
      <c r="H1162" s="53"/>
      <c r="I1162" s="90"/>
      <c r="J1162" s="44">
        <v>0</v>
      </c>
      <c r="K1162" s="42"/>
      <c r="L1162" s="59"/>
      <c r="M1162" s="44">
        <v>0</v>
      </c>
    </row>
    <row r="1163" spans="2:13" customFormat="1" hidden="1">
      <c r="B1163" s="43" t="s">
        <v>1322</v>
      </c>
      <c r="C1163" s="45" t="s">
        <v>585</v>
      </c>
      <c r="D1163" s="44">
        <v>0</v>
      </c>
      <c r="E1163" s="53"/>
      <c r="F1163" s="90"/>
      <c r="G1163" s="44">
        <v>0</v>
      </c>
      <c r="H1163" s="53"/>
      <c r="I1163" s="90"/>
      <c r="J1163" s="44">
        <v>0</v>
      </c>
      <c r="K1163" s="42"/>
      <c r="L1163" s="59"/>
      <c r="M1163" s="44">
        <v>0</v>
      </c>
    </row>
    <row r="1164" spans="2:13" customFormat="1" hidden="1">
      <c r="B1164" s="43" t="s">
        <v>1323</v>
      </c>
      <c r="C1164" s="45" t="s">
        <v>587</v>
      </c>
      <c r="D1164" s="44">
        <v>0</v>
      </c>
      <c r="E1164" s="53"/>
      <c r="F1164" s="90"/>
      <c r="G1164" s="44">
        <v>0</v>
      </c>
      <c r="H1164" s="53"/>
      <c r="I1164" s="90"/>
      <c r="J1164" s="44">
        <v>0</v>
      </c>
      <c r="K1164" s="42"/>
      <c r="L1164" s="59"/>
      <c r="M1164" s="44">
        <v>0</v>
      </c>
    </row>
    <row r="1165" spans="2:13" customFormat="1" hidden="1">
      <c r="B1165" s="43" t="s">
        <v>1324</v>
      </c>
      <c r="C1165" s="45" t="s">
        <v>589</v>
      </c>
      <c r="D1165" s="44">
        <v>0</v>
      </c>
      <c r="E1165" s="53"/>
      <c r="F1165" s="90"/>
      <c r="G1165" s="44">
        <v>0</v>
      </c>
      <c r="H1165" s="53"/>
      <c r="I1165" s="90"/>
      <c r="J1165" s="44">
        <v>0</v>
      </c>
      <c r="K1165" s="42"/>
      <c r="L1165" s="59"/>
      <c r="M1165" s="44">
        <v>0</v>
      </c>
    </row>
    <row r="1166" spans="2:13" customFormat="1" hidden="1">
      <c r="B1166" s="43" t="s">
        <v>1325</v>
      </c>
      <c r="C1166" s="45" t="s">
        <v>591</v>
      </c>
      <c r="D1166" s="44">
        <v>0</v>
      </c>
      <c r="E1166" s="53"/>
      <c r="F1166" s="90"/>
      <c r="G1166" s="44">
        <v>0</v>
      </c>
      <c r="H1166" s="53"/>
      <c r="I1166" s="90"/>
      <c r="J1166" s="44">
        <v>0</v>
      </c>
      <c r="K1166" s="42"/>
      <c r="L1166" s="59"/>
      <c r="M1166" s="44">
        <v>0</v>
      </c>
    </row>
    <row r="1167" spans="2:13" customFormat="1" hidden="1">
      <c r="B1167" s="39" t="s">
        <v>1326</v>
      </c>
      <c r="C1167" s="40" t="s">
        <v>593</v>
      </c>
      <c r="D1167" s="46">
        <f>SUM(D1168:D1172)</f>
        <v>0</v>
      </c>
      <c r="E1167" s="53"/>
      <c r="F1167" s="91"/>
      <c r="G1167" s="46">
        <f>SUM(G1168:G1172)</f>
        <v>0</v>
      </c>
      <c r="H1167" s="53"/>
      <c r="I1167" s="91"/>
      <c r="J1167" s="46">
        <f>SUM(J1168:J1172)</f>
        <v>0</v>
      </c>
      <c r="K1167" s="42"/>
      <c r="L1167" s="59"/>
      <c r="M1167" s="46">
        <f>SUM(M1168:M1172)</f>
        <v>0</v>
      </c>
    </row>
    <row r="1168" spans="2:13" customFormat="1" hidden="1">
      <c r="B1168" s="43" t="s">
        <v>1327</v>
      </c>
      <c r="C1168" s="45" t="s">
        <v>595</v>
      </c>
      <c r="D1168" s="44">
        <v>0</v>
      </c>
      <c r="E1168" s="53"/>
      <c r="F1168" s="90"/>
      <c r="G1168" s="44">
        <v>0</v>
      </c>
      <c r="H1168" s="53"/>
      <c r="I1168" s="90"/>
      <c r="J1168" s="44">
        <v>0</v>
      </c>
      <c r="K1168" s="42"/>
      <c r="L1168" s="59"/>
      <c r="M1168" s="44">
        <v>0</v>
      </c>
    </row>
    <row r="1169" spans="2:13" customFormat="1" hidden="1">
      <c r="B1169" s="43" t="s">
        <v>1328</v>
      </c>
      <c r="C1169" s="45" t="s">
        <v>597</v>
      </c>
      <c r="D1169" s="44">
        <v>0</v>
      </c>
      <c r="E1169" s="53"/>
      <c r="F1169" s="90"/>
      <c r="G1169" s="44">
        <v>0</v>
      </c>
      <c r="H1169" s="53"/>
      <c r="I1169" s="90"/>
      <c r="J1169" s="44">
        <v>0</v>
      </c>
      <c r="K1169" s="42"/>
      <c r="L1169" s="59"/>
      <c r="M1169" s="44">
        <v>0</v>
      </c>
    </row>
    <row r="1170" spans="2:13" customFormat="1" hidden="1">
      <c r="B1170" s="43" t="s">
        <v>1329</v>
      </c>
      <c r="C1170" s="45" t="s">
        <v>599</v>
      </c>
      <c r="D1170" s="44">
        <v>0</v>
      </c>
      <c r="E1170" s="53"/>
      <c r="F1170" s="90"/>
      <c r="G1170" s="44">
        <v>0</v>
      </c>
      <c r="H1170" s="53"/>
      <c r="I1170" s="90"/>
      <c r="J1170" s="44">
        <v>0</v>
      </c>
      <c r="K1170" s="42"/>
      <c r="L1170" s="59"/>
      <c r="M1170" s="44">
        <v>0</v>
      </c>
    </row>
    <row r="1171" spans="2:13" customFormat="1" hidden="1">
      <c r="B1171" s="43" t="s">
        <v>1330</v>
      </c>
      <c r="C1171" s="45" t="s">
        <v>601</v>
      </c>
      <c r="D1171" s="44">
        <v>0</v>
      </c>
      <c r="E1171" s="53"/>
      <c r="F1171" s="90"/>
      <c r="G1171" s="44">
        <v>0</v>
      </c>
      <c r="H1171" s="53"/>
      <c r="I1171" s="90"/>
      <c r="J1171" s="44">
        <v>0</v>
      </c>
      <c r="K1171" s="42"/>
      <c r="L1171" s="59"/>
      <c r="M1171" s="44">
        <v>0</v>
      </c>
    </row>
    <row r="1172" spans="2:13" customFormat="1" hidden="1">
      <c r="B1172" s="43" t="s">
        <v>1331</v>
      </c>
      <c r="C1172" s="45" t="s">
        <v>603</v>
      </c>
      <c r="D1172" s="44">
        <v>0</v>
      </c>
      <c r="E1172" s="53"/>
      <c r="F1172" s="90"/>
      <c r="G1172" s="44">
        <v>0</v>
      </c>
      <c r="H1172" s="53"/>
      <c r="I1172" s="90"/>
      <c r="J1172" s="44">
        <v>0</v>
      </c>
      <c r="K1172" s="42"/>
      <c r="L1172" s="59"/>
      <c r="M1172" s="44">
        <v>0</v>
      </c>
    </row>
    <row r="1173" spans="2:13" customFormat="1" hidden="1">
      <c r="B1173" s="39" t="s">
        <v>1332</v>
      </c>
      <c r="C1173" s="40" t="s">
        <v>605</v>
      </c>
      <c r="D1173" s="46">
        <f>SUM(D1174:D1182)</f>
        <v>0</v>
      </c>
      <c r="E1173" s="53"/>
      <c r="F1173" s="91"/>
      <c r="G1173" s="46">
        <f>SUM(G1174:G1182)</f>
        <v>0</v>
      </c>
      <c r="H1173" s="53"/>
      <c r="I1173" s="91"/>
      <c r="J1173" s="46">
        <f>SUM(J1174:J1182)</f>
        <v>0</v>
      </c>
      <c r="K1173" s="42"/>
      <c r="L1173" s="59"/>
      <c r="M1173" s="46">
        <f>SUM(M1174:M1182)</f>
        <v>0</v>
      </c>
    </row>
    <row r="1174" spans="2:13" customFormat="1" hidden="1">
      <c r="B1174" s="43" t="s">
        <v>1333</v>
      </c>
      <c r="C1174" s="45" t="s">
        <v>607</v>
      </c>
      <c r="D1174" s="44">
        <v>0</v>
      </c>
      <c r="E1174" s="53"/>
      <c r="F1174" s="90"/>
      <c r="G1174" s="44">
        <v>0</v>
      </c>
      <c r="H1174" s="53"/>
      <c r="I1174" s="90"/>
      <c r="J1174" s="44">
        <v>0</v>
      </c>
      <c r="K1174" s="42"/>
      <c r="L1174" s="59"/>
      <c r="M1174" s="44">
        <v>0</v>
      </c>
    </row>
    <row r="1175" spans="2:13" customFormat="1" hidden="1">
      <c r="B1175" s="43" t="s">
        <v>1334</v>
      </c>
      <c r="C1175" s="45" t="s">
        <v>609</v>
      </c>
      <c r="D1175" s="44">
        <v>0</v>
      </c>
      <c r="E1175" s="53"/>
      <c r="F1175" s="90"/>
      <c r="G1175" s="44">
        <v>0</v>
      </c>
      <c r="H1175" s="53"/>
      <c r="I1175" s="90"/>
      <c r="J1175" s="44">
        <v>0</v>
      </c>
      <c r="K1175" s="42"/>
      <c r="L1175" s="59"/>
      <c r="M1175" s="44">
        <v>0</v>
      </c>
    </row>
    <row r="1176" spans="2:13" customFormat="1" hidden="1">
      <c r="B1176" s="43" t="s">
        <v>1335</v>
      </c>
      <c r="C1176" s="45" t="s">
        <v>611</v>
      </c>
      <c r="D1176" s="44">
        <v>0</v>
      </c>
      <c r="E1176" s="53"/>
      <c r="F1176" s="90"/>
      <c r="G1176" s="44">
        <v>0</v>
      </c>
      <c r="H1176" s="53"/>
      <c r="I1176" s="90"/>
      <c r="J1176" s="44">
        <v>0</v>
      </c>
      <c r="K1176" s="42"/>
      <c r="L1176" s="59"/>
      <c r="M1176" s="44">
        <v>0</v>
      </c>
    </row>
    <row r="1177" spans="2:13" customFormat="1" hidden="1">
      <c r="B1177" s="43" t="s">
        <v>1336</v>
      </c>
      <c r="C1177" s="45" t="s">
        <v>613</v>
      </c>
      <c r="D1177" s="44">
        <v>0</v>
      </c>
      <c r="E1177" s="53"/>
      <c r="F1177" s="90"/>
      <c r="G1177" s="44">
        <v>0</v>
      </c>
      <c r="H1177" s="53"/>
      <c r="I1177" s="90"/>
      <c r="J1177" s="44">
        <v>0</v>
      </c>
      <c r="K1177" s="42"/>
      <c r="L1177" s="59"/>
      <c r="M1177" s="44">
        <v>0</v>
      </c>
    </row>
    <row r="1178" spans="2:13" customFormat="1" hidden="1">
      <c r="B1178" s="43" t="s">
        <v>1337</v>
      </c>
      <c r="C1178" s="45" t="s">
        <v>615</v>
      </c>
      <c r="D1178" s="44">
        <v>0</v>
      </c>
      <c r="E1178" s="53"/>
      <c r="F1178" s="90"/>
      <c r="G1178" s="44">
        <v>0</v>
      </c>
      <c r="H1178" s="53"/>
      <c r="I1178" s="90"/>
      <c r="J1178" s="44">
        <v>0</v>
      </c>
      <c r="K1178" s="42"/>
      <c r="L1178" s="59"/>
      <c r="M1178" s="44">
        <v>0</v>
      </c>
    </row>
    <row r="1179" spans="2:13" customFormat="1" hidden="1">
      <c r="B1179" s="43" t="s">
        <v>1338</v>
      </c>
      <c r="C1179" s="45" t="s">
        <v>617</v>
      </c>
      <c r="D1179" s="44">
        <v>0</v>
      </c>
      <c r="E1179" s="53"/>
      <c r="F1179" s="90"/>
      <c r="G1179" s="44">
        <v>0</v>
      </c>
      <c r="H1179" s="53"/>
      <c r="I1179" s="90"/>
      <c r="J1179" s="44">
        <v>0</v>
      </c>
      <c r="K1179" s="42"/>
      <c r="L1179" s="59"/>
      <c r="M1179" s="44">
        <v>0</v>
      </c>
    </row>
    <row r="1180" spans="2:13" customFormat="1" hidden="1">
      <c r="B1180" s="43" t="s">
        <v>1339</v>
      </c>
      <c r="C1180" s="45" t="s">
        <v>619</v>
      </c>
      <c r="D1180" s="44">
        <v>0</v>
      </c>
      <c r="E1180" s="53"/>
      <c r="F1180" s="90"/>
      <c r="G1180" s="44">
        <v>0</v>
      </c>
      <c r="H1180" s="53"/>
      <c r="I1180" s="90"/>
      <c r="J1180" s="44">
        <v>0</v>
      </c>
      <c r="K1180" s="42"/>
      <c r="L1180" s="59"/>
      <c r="M1180" s="44">
        <v>0</v>
      </c>
    </row>
    <row r="1181" spans="2:13" customFormat="1" hidden="1">
      <c r="B1181" s="43" t="s">
        <v>1340</v>
      </c>
      <c r="C1181" s="45" t="s">
        <v>621</v>
      </c>
      <c r="D1181" s="44">
        <v>0</v>
      </c>
      <c r="E1181" s="53"/>
      <c r="F1181" s="90"/>
      <c r="G1181" s="44">
        <v>0</v>
      </c>
      <c r="H1181" s="53"/>
      <c r="I1181" s="90"/>
      <c r="J1181" s="44">
        <v>0</v>
      </c>
      <c r="K1181" s="42"/>
      <c r="L1181" s="59"/>
      <c r="M1181" s="44">
        <v>0</v>
      </c>
    </row>
    <row r="1182" spans="2:13" customFormat="1" hidden="1">
      <c r="B1182" s="43" t="s">
        <v>1341</v>
      </c>
      <c r="C1182" s="45" t="s">
        <v>623</v>
      </c>
      <c r="D1182" s="44">
        <v>0</v>
      </c>
      <c r="E1182" s="53"/>
      <c r="F1182" s="90"/>
      <c r="G1182" s="44">
        <v>0</v>
      </c>
      <c r="H1182" s="53"/>
      <c r="I1182" s="90"/>
      <c r="J1182" s="44">
        <v>0</v>
      </c>
      <c r="K1182" s="42"/>
      <c r="L1182" s="59"/>
      <c r="M1182" s="44">
        <v>0</v>
      </c>
    </row>
    <row r="1183" spans="2:13" customFormat="1" hidden="1">
      <c r="B1183" s="39" t="s">
        <v>1342</v>
      </c>
      <c r="C1183" s="40" t="s">
        <v>625</v>
      </c>
      <c r="D1183" s="46">
        <f>D1184+D1193+D1202</f>
        <v>0</v>
      </c>
      <c r="E1183" s="53"/>
      <c r="F1183" s="91"/>
      <c r="G1183" s="46">
        <f>G1184+G1193+G1202</f>
        <v>0</v>
      </c>
      <c r="H1183" s="53"/>
      <c r="I1183" s="91"/>
      <c r="J1183" s="46">
        <f>J1184+J1193+J1202</f>
        <v>0</v>
      </c>
      <c r="K1183" s="42"/>
      <c r="L1183" s="59"/>
      <c r="M1183" s="46">
        <f>M1184+M1193+M1202</f>
        <v>0</v>
      </c>
    </row>
    <row r="1184" spans="2:13" customFormat="1" hidden="1">
      <c r="B1184" s="39" t="s">
        <v>1343</v>
      </c>
      <c r="C1184" s="40" t="s">
        <v>627</v>
      </c>
      <c r="D1184" s="46">
        <f>SUM(D1185:D1192)</f>
        <v>0</v>
      </c>
      <c r="E1184" s="53"/>
      <c r="F1184" s="91"/>
      <c r="G1184" s="46">
        <f>SUM(G1185:G1192)</f>
        <v>0</v>
      </c>
      <c r="H1184" s="53"/>
      <c r="I1184" s="91"/>
      <c r="J1184" s="46">
        <f>SUM(J1185:J1192)</f>
        <v>0</v>
      </c>
      <c r="K1184" s="42"/>
      <c r="L1184" s="59"/>
      <c r="M1184" s="46">
        <f>SUM(M1185:M1192)</f>
        <v>0</v>
      </c>
    </row>
    <row r="1185" spans="2:13" customFormat="1" hidden="1">
      <c r="B1185" s="43" t="s">
        <v>1344</v>
      </c>
      <c r="C1185" s="45" t="s">
        <v>629</v>
      </c>
      <c r="D1185" s="44">
        <v>0</v>
      </c>
      <c r="E1185" s="53"/>
      <c r="F1185" s="90"/>
      <c r="G1185" s="44">
        <v>0</v>
      </c>
      <c r="H1185" s="53"/>
      <c r="I1185" s="90"/>
      <c r="J1185" s="44">
        <v>0</v>
      </c>
      <c r="K1185" s="42"/>
      <c r="L1185" s="59"/>
      <c r="M1185" s="44">
        <v>0</v>
      </c>
    </row>
    <row r="1186" spans="2:13" customFormat="1" hidden="1">
      <c r="B1186" s="43" t="s">
        <v>1345</v>
      </c>
      <c r="C1186" s="45" t="s">
        <v>631</v>
      </c>
      <c r="D1186" s="44">
        <v>0</v>
      </c>
      <c r="E1186" s="53"/>
      <c r="F1186" s="90"/>
      <c r="G1186" s="44">
        <v>0</v>
      </c>
      <c r="H1186" s="53"/>
      <c r="I1186" s="90"/>
      <c r="J1186" s="44">
        <v>0</v>
      </c>
      <c r="K1186" s="42"/>
      <c r="L1186" s="59"/>
      <c r="M1186" s="44">
        <v>0</v>
      </c>
    </row>
    <row r="1187" spans="2:13" customFormat="1" hidden="1">
      <c r="B1187" s="43" t="s">
        <v>1346</v>
      </c>
      <c r="C1187" s="45" t="s">
        <v>633</v>
      </c>
      <c r="D1187" s="44">
        <v>0</v>
      </c>
      <c r="E1187" s="53"/>
      <c r="F1187" s="90"/>
      <c r="G1187" s="44">
        <v>0</v>
      </c>
      <c r="H1187" s="53"/>
      <c r="I1187" s="90"/>
      <c r="J1187" s="44">
        <v>0</v>
      </c>
      <c r="K1187" s="42"/>
      <c r="L1187" s="59"/>
      <c r="M1187" s="44">
        <v>0</v>
      </c>
    </row>
    <row r="1188" spans="2:13" customFormat="1" hidden="1">
      <c r="B1188" s="43" t="s">
        <v>1347</v>
      </c>
      <c r="C1188" s="45" t="s">
        <v>635</v>
      </c>
      <c r="D1188" s="44">
        <v>0</v>
      </c>
      <c r="E1188" s="53"/>
      <c r="F1188" s="90"/>
      <c r="G1188" s="44">
        <v>0</v>
      </c>
      <c r="H1188" s="53"/>
      <c r="I1188" s="90"/>
      <c r="J1188" s="44">
        <v>0</v>
      </c>
      <c r="K1188" s="42"/>
      <c r="L1188" s="59"/>
      <c r="M1188" s="44">
        <v>0</v>
      </c>
    </row>
    <row r="1189" spans="2:13" customFormat="1" hidden="1">
      <c r="B1189" s="43" t="s">
        <v>1348</v>
      </c>
      <c r="C1189" s="45" t="s">
        <v>637</v>
      </c>
      <c r="D1189" s="44">
        <v>0</v>
      </c>
      <c r="E1189" s="53"/>
      <c r="F1189" s="90"/>
      <c r="G1189" s="44">
        <v>0</v>
      </c>
      <c r="H1189" s="53"/>
      <c r="I1189" s="90"/>
      <c r="J1189" s="44">
        <v>0</v>
      </c>
      <c r="K1189" s="42"/>
      <c r="L1189" s="59"/>
      <c r="M1189" s="44">
        <v>0</v>
      </c>
    </row>
    <row r="1190" spans="2:13" customFormat="1" hidden="1">
      <c r="B1190" s="43" t="s">
        <v>1349</v>
      </c>
      <c r="C1190" s="45" t="s">
        <v>639</v>
      </c>
      <c r="D1190" s="44">
        <v>0</v>
      </c>
      <c r="E1190" s="53"/>
      <c r="F1190" s="90"/>
      <c r="G1190" s="44">
        <v>0</v>
      </c>
      <c r="H1190" s="53"/>
      <c r="I1190" s="90"/>
      <c r="J1190" s="44">
        <v>0</v>
      </c>
      <c r="K1190" s="42"/>
      <c r="L1190" s="59"/>
      <c r="M1190" s="44">
        <v>0</v>
      </c>
    </row>
    <row r="1191" spans="2:13" customFormat="1" hidden="1">
      <c r="B1191" s="43" t="s">
        <v>1350</v>
      </c>
      <c r="C1191" s="45" t="s">
        <v>641</v>
      </c>
      <c r="D1191" s="44">
        <v>0</v>
      </c>
      <c r="E1191" s="53"/>
      <c r="F1191" s="90"/>
      <c r="G1191" s="44">
        <v>0</v>
      </c>
      <c r="H1191" s="53"/>
      <c r="I1191" s="90"/>
      <c r="J1191" s="44">
        <v>0</v>
      </c>
      <c r="K1191" s="42"/>
      <c r="L1191" s="59"/>
      <c r="M1191" s="44">
        <v>0</v>
      </c>
    </row>
    <row r="1192" spans="2:13" customFormat="1" hidden="1">
      <c r="B1192" s="43" t="s">
        <v>1351</v>
      </c>
      <c r="C1192" s="45" t="s">
        <v>643</v>
      </c>
      <c r="D1192" s="44">
        <v>0</v>
      </c>
      <c r="E1192" s="53"/>
      <c r="F1192" s="90"/>
      <c r="G1192" s="44">
        <v>0</v>
      </c>
      <c r="H1192" s="53"/>
      <c r="I1192" s="90"/>
      <c r="J1192" s="44">
        <v>0</v>
      </c>
      <c r="K1192" s="42"/>
      <c r="L1192" s="59"/>
      <c r="M1192" s="44">
        <v>0</v>
      </c>
    </row>
    <row r="1193" spans="2:13" customFormat="1" hidden="1">
      <c r="B1193" s="39" t="s">
        <v>1352</v>
      </c>
      <c r="C1193" s="40" t="s">
        <v>645</v>
      </c>
      <c r="D1193" s="46">
        <f>SUM(D1194:D1201)</f>
        <v>0</v>
      </c>
      <c r="E1193" s="53"/>
      <c r="F1193" s="91"/>
      <c r="G1193" s="46">
        <f>SUM(G1194:G1201)</f>
        <v>0</v>
      </c>
      <c r="H1193" s="53"/>
      <c r="I1193" s="91"/>
      <c r="J1193" s="46">
        <f>SUM(J1194:J1201)</f>
        <v>0</v>
      </c>
      <c r="K1193" s="42"/>
      <c r="L1193" s="59"/>
      <c r="M1193" s="46">
        <f>SUM(M1194:M1201)</f>
        <v>0</v>
      </c>
    </row>
    <row r="1194" spans="2:13" customFormat="1" hidden="1">
      <c r="B1194" s="43" t="s">
        <v>1353</v>
      </c>
      <c r="C1194" s="45" t="s">
        <v>629</v>
      </c>
      <c r="D1194" s="44">
        <v>0</v>
      </c>
      <c r="E1194" s="53"/>
      <c r="F1194" s="90"/>
      <c r="G1194" s="44">
        <v>0</v>
      </c>
      <c r="H1194" s="53"/>
      <c r="I1194" s="90"/>
      <c r="J1194" s="44">
        <v>0</v>
      </c>
      <c r="K1194" s="42"/>
      <c r="L1194" s="59"/>
      <c r="M1194" s="44">
        <v>0</v>
      </c>
    </row>
    <row r="1195" spans="2:13" customFormat="1" hidden="1">
      <c r="B1195" s="43" t="s">
        <v>1354</v>
      </c>
      <c r="C1195" s="45" t="s">
        <v>631</v>
      </c>
      <c r="D1195" s="44">
        <v>0</v>
      </c>
      <c r="E1195" s="53"/>
      <c r="F1195" s="90"/>
      <c r="G1195" s="44">
        <v>0</v>
      </c>
      <c r="H1195" s="53"/>
      <c r="I1195" s="90"/>
      <c r="J1195" s="44">
        <v>0</v>
      </c>
      <c r="K1195" s="42"/>
      <c r="L1195" s="59"/>
      <c r="M1195" s="44">
        <v>0</v>
      </c>
    </row>
    <row r="1196" spans="2:13" customFormat="1" hidden="1">
      <c r="B1196" s="43" t="s">
        <v>1355</v>
      </c>
      <c r="C1196" s="45" t="s">
        <v>633</v>
      </c>
      <c r="D1196" s="44">
        <v>0</v>
      </c>
      <c r="E1196" s="53"/>
      <c r="F1196" s="90"/>
      <c r="G1196" s="44">
        <v>0</v>
      </c>
      <c r="H1196" s="53"/>
      <c r="I1196" s="90"/>
      <c r="J1196" s="44">
        <v>0</v>
      </c>
      <c r="K1196" s="42"/>
      <c r="L1196" s="59"/>
      <c r="M1196" s="44">
        <v>0</v>
      </c>
    </row>
    <row r="1197" spans="2:13" customFormat="1" hidden="1">
      <c r="B1197" s="43" t="s">
        <v>1356</v>
      </c>
      <c r="C1197" s="45" t="s">
        <v>635</v>
      </c>
      <c r="D1197" s="44">
        <v>0</v>
      </c>
      <c r="E1197" s="53"/>
      <c r="F1197" s="90"/>
      <c r="G1197" s="44">
        <v>0</v>
      </c>
      <c r="H1197" s="53"/>
      <c r="I1197" s="90"/>
      <c r="J1197" s="44">
        <v>0</v>
      </c>
      <c r="K1197" s="42"/>
      <c r="L1197" s="59"/>
      <c r="M1197" s="44">
        <v>0</v>
      </c>
    </row>
    <row r="1198" spans="2:13" customFormat="1" hidden="1">
      <c r="B1198" s="43" t="s">
        <v>1357</v>
      </c>
      <c r="C1198" s="45" t="s">
        <v>637</v>
      </c>
      <c r="D1198" s="44">
        <v>0</v>
      </c>
      <c r="E1198" s="53"/>
      <c r="F1198" s="90"/>
      <c r="G1198" s="44">
        <v>0</v>
      </c>
      <c r="H1198" s="53"/>
      <c r="I1198" s="90"/>
      <c r="J1198" s="44">
        <v>0</v>
      </c>
      <c r="K1198" s="42"/>
      <c r="L1198" s="59"/>
      <c r="M1198" s="44">
        <v>0</v>
      </c>
    </row>
    <row r="1199" spans="2:13" customFormat="1" hidden="1">
      <c r="B1199" s="43" t="s">
        <v>1358</v>
      </c>
      <c r="C1199" s="45" t="s">
        <v>639</v>
      </c>
      <c r="D1199" s="44">
        <v>0</v>
      </c>
      <c r="E1199" s="53"/>
      <c r="F1199" s="90"/>
      <c r="G1199" s="44">
        <v>0</v>
      </c>
      <c r="H1199" s="53"/>
      <c r="I1199" s="90"/>
      <c r="J1199" s="44">
        <v>0</v>
      </c>
      <c r="K1199" s="42"/>
      <c r="L1199" s="59"/>
      <c r="M1199" s="44">
        <v>0</v>
      </c>
    </row>
    <row r="1200" spans="2:13" customFormat="1" hidden="1">
      <c r="B1200" s="43" t="s">
        <v>1359</v>
      </c>
      <c r="C1200" s="45" t="s">
        <v>641</v>
      </c>
      <c r="D1200" s="44">
        <v>0</v>
      </c>
      <c r="E1200" s="53"/>
      <c r="F1200" s="90"/>
      <c r="G1200" s="44">
        <v>0</v>
      </c>
      <c r="H1200" s="53"/>
      <c r="I1200" s="90"/>
      <c r="J1200" s="44">
        <v>0</v>
      </c>
      <c r="K1200" s="42"/>
      <c r="L1200" s="59"/>
      <c r="M1200" s="44">
        <v>0</v>
      </c>
    </row>
    <row r="1201" spans="2:13" customFormat="1" hidden="1">
      <c r="B1201" s="43" t="s">
        <v>1360</v>
      </c>
      <c r="C1201" s="45" t="s">
        <v>643</v>
      </c>
      <c r="D1201" s="44">
        <v>0</v>
      </c>
      <c r="E1201" s="53"/>
      <c r="F1201" s="90"/>
      <c r="G1201" s="44">
        <v>0</v>
      </c>
      <c r="H1201" s="53"/>
      <c r="I1201" s="90"/>
      <c r="J1201" s="44">
        <v>0</v>
      </c>
      <c r="K1201" s="42"/>
      <c r="L1201" s="59"/>
      <c r="M1201" s="44">
        <v>0</v>
      </c>
    </row>
    <row r="1202" spans="2:13" customFormat="1" hidden="1">
      <c r="B1202" s="39" t="s">
        <v>1361</v>
      </c>
      <c r="C1202" s="40" t="s">
        <v>655</v>
      </c>
      <c r="D1202" s="46">
        <f>SUM(D1203:D1205)</f>
        <v>0</v>
      </c>
      <c r="E1202" s="53"/>
      <c r="F1202" s="91"/>
      <c r="G1202" s="46">
        <f>SUM(G1203:G1205)</f>
        <v>0</v>
      </c>
      <c r="H1202" s="53"/>
      <c r="I1202" s="91"/>
      <c r="J1202" s="46">
        <f>SUM(J1203:J1205)</f>
        <v>0</v>
      </c>
      <c r="K1202" s="42"/>
      <c r="L1202" s="59"/>
      <c r="M1202" s="46">
        <f>SUM(M1203:M1205)</f>
        <v>0</v>
      </c>
    </row>
    <row r="1203" spans="2:13" customFormat="1" hidden="1">
      <c r="B1203" s="43" t="s">
        <v>1362</v>
      </c>
      <c r="C1203" s="45" t="s">
        <v>657</v>
      </c>
      <c r="D1203" s="44">
        <v>0</v>
      </c>
      <c r="E1203" s="53"/>
      <c r="F1203" s="90"/>
      <c r="G1203" s="44">
        <v>0</v>
      </c>
      <c r="H1203" s="53"/>
      <c r="I1203" s="90"/>
      <c r="J1203" s="44">
        <v>0</v>
      </c>
      <c r="K1203" s="42"/>
      <c r="L1203" s="59"/>
      <c r="M1203" s="44">
        <v>0</v>
      </c>
    </row>
    <row r="1204" spans="2:13" customFormat="1" hidden="1">
      <c r="B1204" s="43" t="s">
        <v>1363</v>
      </c>
      <c r="C1204" s="45" t="s">
        <v>659</v>
      </c>
      <c r="D1204" s="44">
        <v>0</v>
      </c>
      <c r="E1204" s="53"/>
      <c r="F1204" s="90"/>
      <c r="G1204" s="44">
        <v>0</v>
      </c>
      <c r="H1204" s="53"/>
      <c r="I1204" s="90"/>
      <c r="J1204" s="44">
        <v>0</v>
      </c>
      <c r="K1204" s="42"/>
      <c r="L1204" s="59"/>
      <c r="M1204" s="44">
        <v>0</v>
      </c>
    </row>
    <row r="1205" spans="2:13" customFormat="1" hidden="1">
      <c r="B1205" s="43" t="s">
        <v>1364</v>
      </c>
      <c r="C1205" s="45" t="s">
        <v>661</v>
      </c>
      <c r="D1205" s="44">
        <v>0</v>
      </c>
      <c r="E1205" s="53"/>
      <c r="F1205" s="90"/>
      <c r="G1205" s="44">
        <v>0</v>
      </c>
      <c r="H1205" s="53"/>
      <c r="I1205" s="90"/>
      <c r="J1205" s="44">
        <v>0</v>
      </c>
      <c r="K1205" s="42"/>
      <c r="L1205" s="59"/>
      <c r="M1205" s="44">
        <v>0</v>
      </c>
    </row>
    <row r="1206" spans="2:13" customFormat="1" hidden="1">
      <c r="B1206" s="39" t="s">
        <v>1365</v>
      </c>
      <c r="C1206" s="40" t="s">
        <v>663</v>
      </c>
      <c r="D1206" s="46">
        <f>D1207+D1210+D1212+D1215+D1218+D1221</f>
        <v>0</v>
      </c>
      <c r="E1206" s="53"/>
      <c r="F1206" s="91"/>
      <c r="G1206" s="46">
        <f>G1207+G1210+G1212+G1215+G1218+G1221</f>
        <v>0</v>
      </c>
      <c r="H1206" s="53"/>
      <c r="I1206" s="91"/>
      <c r="J1206" s="46">
        <f>J1207+J1210+J1212+J1215+J1218+J1221</f>
        <v>0</v>
      </c>
      <c r="K1206" s="42"/>
      <c r="L1206" s="59"/>
      <c r="M1206" s="46">
        <f>M1207+M1210+M1212+M1215+M1218+M1221</f>
        <v>0</v>
      </c>
    </row>
    <row r="1207" spans="2:13" customFormat="1" hidden="1">
      <c r="B1207" s="39" t="s">
        <v>1366</v>
      </c>
      <c r="C1207" s="40" t="s">
        <v>665</v>
      </c>
      <c r="D1207" s="46">
        <f>SUM(D1208:D1209)</f>
        <v>0</v>
      </c>
      <c r="E1207" s="53"/>
      <c r="F1207" s="91"/>
      <c r="G1207" s="46">
        <f>SUM(G1208:G1209)</f>
        <v>0</v>
      </c>
      <c r="H1207" s="53"/>
      <c r="I1207" s="91"/>
      <c r="J1207" s="46">
        <f>SUM(J1208:J1209)</f>
        <v>0</v>
      </c>
      <c r="K1207" s="42"/>
      <c r="L1207" s="59"/>
      <c r="M1207" s="46">
        <f>SUM(M1208:M1209)</f>
        <v>0</v>
      </c>
    </row>
    <row r="1208" spans="2:13" customFormat="1" hidden="1">
      <c r="B1208" s="43" t="s">
        <v>1367</v>
      </c>
      <c r="C1208" s="45" t="s">
        <v>667</v>
      </c>
      <c r="D1208" s="44">
        <v>0</v>
      </c>
      <c r="E1208" s="53"/>
      <c r="F1208" s="90"/>
      <c r="G1208" s="44">
        <v>0</v>
      </c>
      <c r="H1208" s="53"/>
      <c r="I1208" s="90"/>
      <c r="J1208" s="44">
        <v>0</v>
      </c>
      <c r="K1208" s="42"/>
      <c r="L1208" s="59"/>
      <c r="M1208" s="44">
        <v>0</v>
      </c>
    </row>
    <row r="1209" spans="2:13" customFormat="1" hidden="1">
      <c r="B1209" s="43" t="s">
        <v>1368</v>
      </c>
      <c r="C1209" s="45" t="s">
        <v>669</v>
      </c>
      <c r="D1209" s="44">
        <v>0</v>
      </c>
      <c r="E1209" s="53"/>
      <c r="F1209" s="90"/>
      <c r="G1209" s="44">
        <v>0</v>
      </c>
      <c r="H1209" s="53"/>
      <c r="I1209" s="90"/>
      <c r="J1209" s="44">
        <v>0</v>
      </c>
      <c r="K1209" s="42"/>
      <c r="L1209" s="59"/>
      <c r="M1209" s="44">
        <v>0</v>
      </c>
    </row>
    <row r="1210" spans="2:13" customFormat="1" hidden="1">
      <c r="B1210" s="39" t="s">
        <v>1369</v>
      </c>
      <c r="C1210" s="40" t="s">
        <v>671</v>
      </c>
      <c r="D1210" s="46">
        <f>SUM(D1211)</f>
        <v>0</v>
      </c>
      <c r="E1210" s="53"/>
      <c r="F1210" s="91"/>
      <c r="G1210" s="46">
        <f>SUM(G1211)</f>
        <v>0</v>
      </c>
      <c r="H1210" s="53"/>
      <c r="I1210" s="91"/>
      <c r="J1210" s="46">
        <f>SUM(J1211)</f>
        <v>0</v>
      </c>
      <c r="K1210" s="42"/>
      <c r="L1210" s="59"/>
      <c r="M1210" s="46">
        <f>SUM(M1211)</f>
        <v>0</v>
      </c>
    </row>
    <row r="1211" spans="2:13" customFormat="1" ht="22.5" hidden="1">
      <c r="B1211" s="43" t="s">
        <v>1370</v>
      </c>
      <c r="C1211" s="45" t="s">
        <v>673</v>
      </c>
      <c r="D1211" s="44">
        <v>0</v>
      </c>
      <c r="E1211" s="53"/>
      <c r="F1211" s="90"/>
      <c r="G1211" s="44">
        <v>0</v>
      </c>
      <c r="H1211" s="53"/>
      <c r="I1211" s="90"/>
      <c r="J1211" s="44">
        <v>0</v>
      </c>
      <c r="K1211" s="42"/>
      <c r="L1211" s="59"/>
      <c r="M1211" s="44">
        <v>0</v>
      </c>
    </row>
    <row r="1212" spans="2:13" customFormat="1" hidden="1">
      <c r="B1212" s="39" t="s">
        <v>1371</v>
      </c>
      <c r="C1212" s="40" t="s">
        <v>675</v>
      </c>
      <c r="D1212" s="46">
        <f>SUM(D1213:D1214)</f>
        <v>0</v>
      </c>
      <c r="E1212" s="53"/>
      <c r="F1212" s="91"/>
      <c r="G1212" s="46">
        <f>SUM(G1213:G1214)</f>
        <v>0</v>
      </c>
      <c r="H1212" s="53"/>
      <c r="I1212" s="91"/>
      <c r="J1212" s="46">
        <f>SUM(J1213:J1214)</f>
        <v>0</v>
      </c>
      <c r="K1212" s="42"/>
      <c r="L1212" s="59"/>
      <c r="M1212" s="46">
        <f>SUM(M1213:M1214)</f>
        <v>0</v>
      </c>
    </row>
    <row r="1213" spans="2:13" customFormat="1" hidden="1">
      <c r="B1213" s="43" t="s">
        <v>1372</v>
      </c>
      <c r="C1213" s="45" t="s">
        <v>677</v>
      </c>
      <c r="D1213" s="44">
        <v>0</v>
      </c>
      <c r="E1213" s="53"/>
      <c r="F1213" s="90"/>
      <c r="G1213" s="44">
        <v>0</v>
      </c>
      <c r="H1213" s="53"/>
      <c r="I1213" s="90"/>
      <c r="J1213" s="44">
        <v>0</v>
      </c>
      <c r="K1213" s="42"/>
      <c r="L1213" s="59"/>
      <c r="M1213" s="44">
        <v>0</v>
      </c>
    </row>
    <row r="1214" spans="2:13" customFormat="1" hidden="1">
      <c r="B1214" s="43" t="s">
        <v>1373</v>
      </c>
      <c r="C1214" s="45" t="s">
        <v>679</v>
      </c>
      <c r="D1214" s="44">
        <v>0</v>
      </c>
      <c r="E1214" s="53"/>
      <c r="F1214" s="90"/>
      <c r="G1214" s="44">
        <v>0</v>
      </c>
      <c r="H1214" s="53"/>
      <c r="I1214" s="90"/>
      <c r="J1214" s="44">
        <v>0</v>
      </c>
      <c r="K1214" s="42"/>
      <c r="L1214" s="59"/>
      <c r="M1214" s="44">
        <v>0</v>
      </c>
    </row>
    <row r="1215" spans="2:13" customFormat="1" hidden="1">
      <c r="B1215" s="39" t="s">
        <v>1374</v>
      </c>
      <c r="C1215" s="40" t="s">
        <v>681</v>
      </c>
      <c r="D1215" s="46">
        <f>SUM(D1216:D1217)</f>
        <v>0</v>
      </c>
      <c r="E1215" s="53"/>
      <c r="F1215" s="91"/>
      <c r="G1215" s="46">
        <f>SUM(G1216:G1217)</f>
        <v>0</v>
      </c>
      <c r="H1215" s="53"/>
      <c r="I1215" s="91"/>
      <c r="J1215" s="46">
        <f>SUM(J1216:J1217)</f>
        <v>0</v>
      </c>
      <c r="K1215" s="42"/>
      <c r="L1215" s="59"/>
      <c r="M1215" s="46">
        <f>SUM(M1216:M1217)</f>
        <v>0</v>
      </c>
    </row>
    <row r="1216" spans="2:13" customFormat="1" hidden="1">
      <c r="B1216" s="43" t="s">
        <v>1375</v>
      </c>
      <c r="C1216" s="45" t="s">
        <v>683</v>
      </c>
      <c r="D1216" s="44">
        <v>0</v>
      </c>
      <c r="E1216" s="53"/>
      <c r="F1216" s="90"/>
      <c r="G1216" s="44">
        <v>0</v>
      </c>
      <c r="H1216" s="53"/>
      <c r="I1216" s="90"/>
      <c r="J1216" s="44">
        <v>0</v>
      </c>
      <c r="K1216" s="42"/>
      <c r="L1216" s="59"/>
      <c r="M1216" s="44">
        <v>0</v>
      </c>
    </row>
    <row r="1217" spans="2:13" customFormat="1" hidden="1">
      <c r="B1217" s="43" t="s">
        <v>1376</v>
      </c>
      <c r="C1217" s="45" t="s">
        <v>685</v>
      </c>
      <c r="D1217" s="44">
        <v>0</v>
      </c>
      <c r="E1217" s="53"/>
      <c r="F1217" s="90"/>
      <c r="G1217" s="44">
        <v>0</v>
      </c>
      <c r="H1217" s="53"/>
      <c r="I1217" s="90"/>
      <c r="J1217" s="44">
        <v>0</v>
      </c>
      <c r="K1217" s="42"/>
      <c r="L1217" s="59"/>
      <c r="M1217" s="44">
        <v>0</v>
      </c>
    </row>
    <row r="1218" spans="2:13" customFormat="1" hidden="1">
      <c r="B1218" s="39" t="s">
        <v>1377</v>
      </c>
      <c r="C1218" s="40" t="s">
        <v>687</v>
      </c>
      <c r="D1218" s="46">
        <f>SUM(D1219:D1223)</f>
        <v>0</v>
      </c>
      <c r="E1218" s="53"/>
      <c r="F1218" s="91"/>
      <c r="G1218" s="46">
        <f>SUM(G1219:G1223)</f>
        <v>0</v>
      </c>
      <c r="H1218" s="53"/>
      <c r="I1218" s="91"/>
      <c r="J1218" s="46">
        <f>SUM(J1219:J1223)</f>
        <v>0</v>
      </c>
      <c r="K1218" s="42"/>
      <c r="L1218" s="59"/>
      <c r="M1218" s="46">
        <f>SUM(M1219:M1223)</f>
        <v>0</v>
      </c>
    </row>
    <row r="1219" spans="2:13" customFormat="1" hidden="1">
      <c r="B1219" s="43" t="s">
        <v>1378</v>
      </c>
      <c r="C1219" s="45" t="s">
        <v>689</v>
      </c>
      <c r="D1219" s="44">
        <v>0</v>
      </c>
      <c r="E1219" s="53"/>
      <c r="F1219" s="90"/>
      <c r="G1219" s="44">
        <v>0</v>
      </c>
      <c r="H1219" s="53"/>
      <c r="I1219" s="90"/>
      <c r="J1219" s="44">
        <v>0</v>
      </c>
      <c r="K1219" s="42"/>
      <c r="L1219" s="59"/>
      <c r="M1219" s="44">
        <v>0</v>
      </c>
    </row>
    <row r="1220" spans="2:13" customFormat="1" hidden="1">
      <c r="B1220" s="43" t="s">
        <v>1378</v>
      </c>
      <c r="C1220" s="45" t="s">
        <v>691</v>
      </c>
      <c r="D1220" s="44">
        <v>0</v>
      </c>
      <c r="E1220" s="53"/>
      <c r="F1220" s="90"/>
      <c r="G1220" s="44">
        <v>0</v>
      </c>
      <c r="H1220" s="53"/>
      <c r="I1220" s="90"/>
      <c r="J1220" s="44">
        <v>0</v>
      </c>
      <c r="K1220" s="42"/>
      <c r="L1220" s="59"/>
      <c r="M1220" s="44">
        <v>0</v>
      </c>
    </row>
    <row r="1221" spans="2:13" customFormat="1" hidden="1">
      <c r="B1221" s="39" t="s">
        <v>1379</v>
      </c>
      <c r="C1221" s="40" t="s">
        <v>693</v>
      </c>
      <c r="D1221" s="46">
        <f>SUM(D1222:D1223)</f>
        <v>0</v>
      </c>
      <c r="E1221" s="53"/>
      <c r="F1221" s="91"/>
      <c r="G1221" s="46">
        <f>SUM(G1222:G1223)</f>
        <v>0</v>
      </c>
      <c r="H1221" s="53"/>
      <c r="I1221" s="91"/>
      <c r="J1221" s="46">
        <f>SUM(J1222:J1223)</f>
        <v>0</v>
      </c>
      <c r="K1221" s="42"/>
      <c r="L1221" s="59"/>
      <c r="M1221" s="46">
        <f>SUM(M1222:M1223)</f>
        <v>0</v>
      </c>
    </row>
    <row r="1222" spans="2:13" customFormat="1" hidden="1">
      <c r="B1222" s="43" t="s">
        <v>1380</v>
      </c>
      <c r="C1222" s="45" t="s">
        <v>695</v>
      </c>
      <c r="D1222" s="44">
        <v>0</v>
      </c>
      <c r="E1222" s="53"/>
      <c r="F1222" s="90"/>
      <c r="G1222" s="44">
        <v>0</v>
      </c>
      <c r="H1222" s="53"/>
      <c r="I1222" s="90"/>
      <c r="J1222" s="44">
        <v>0</v>
      </c>
      <c r="K1222" s="42"/>
      <c r="L1222" s="59"/>
      <c r="M1222" s="44">
        <v>0</v>
      </c>
    </row>
    <row r="1223" spans="2:13" customFormat="1" hidden="1">
      <c r="B1223" s="43" t="s">
        <v>1381</v>
      </c>
      <c r="C1223" s="45" t="s">
        <v>697</v>
      </c>
      <c r="D1223" s="44">
        <v>0</v>
      </c>
      <c r="E1223" s="53"/>
      <c r="F1223" s="90"/>
      <c r="G1223" s="44">
        <v>0</v>
      </c>
      <c r="H1223" s="53"/>
      <c r="I1223" s="90"/>
      <c r="J1223" s="44">
        <v>0</v>
      </c>
      <c r="K1223" s="42"/>
      <c r="L1223" s="59"/>
      <c r="M1223" s="44">
        <v>0</v>
      </c>
    </row>
    <row r="1224" spans="2:13" customFormat="1" hidden="1">
      <c r="B1224" s="39" t="s">
        <v>1382</v>
      </c>
      <c r="C1224" s="40" t="s">
        <v>699</v>
      </c>
      <c r="D1224" s="46">
        <f>D1225</f>
        <v>0</v>
      </c>
      <c r="E1224" s="53"/>
      <c r="F1224" s="91"/>
      <c r="G1224" s="46">
        <f>G1225</f>
        <v>0</v>
      </c>
      <c r="H1224" s="53"/>
      <c r="I1224" s="91"/>
      <c r="J1224" s="46">
        <f>J1225</f>
        <v>0</v>
      </c>
      <c r="K1224" s="42"/>
      <c r="L1224" s="59"/>
      <c r="M1224" s="46">
        <f>M1225</f>
        <v>0</v>
      </c>
    </row>
    <row r="1225" spans="2:13" customFormat="1" hidden="1">
      <c r="B1225" s="39" t="s">
        <v>1383</v>
      </c>
      <c r="C1225" s="40" t="s">
        <v>699</v>
      </c>
      <c r="D1225" s="46">
        <f>SUM(D1226:D1228)</f>
        <v>0</v>
      </c>
      <c r="E1225" s="53"/>
      <c r="F1225" s="91"/>
      <c r="G1225" s="46">
        <f>SUM(G1226:G1228)</f>
        <v>0</v>
      </c>
      <c r="H1225" s="53"/>
      <c r="I1225" s="91"/>
      <c r="J1225" s="46">
        <f>SUM(J1226:J1228)</f>
        <v>0</v>
      </c>
      <c r="K1225" s="42"/>
      <c r="L1225" s="59"/>
      <c r="M1225" s="46">
        <f>SUM(M1226:M1228)</f>
        <v>0</v>
      </c>
    </row>
    <row r="1226" spans="2:13" customFormat="1" hidden="1">
      <c r="B1226" s="43" t="s">
        <v>1384</v>
      </c>
      <c r="C1226" s="6" t="s">
        <v>702</v>
      </c>
      <c r="D1226" s="44">
        <v>0</v>
      </c>
      <c r="E1226" s="53"/>
      <c r="F1226" s="90"/>
      <c r="G1226" s="44">
        <v>0</v>
      </c>
      <c r="H1226" s="53"/>
      <c r="I1226" s="90"/>
      <c r="J1226" s="44">
        <v>0</v>
      </c>
      <c r="K1226" s="42"/>
      <c r="L1226" s="59"/>
      <c r="M1226" s="44">
        <v>0</v>
      </c>
    </row>
    <row r="1227" spans="2:13" customFormat="1" hidden="1">
      <c r="B1227" s="43" t="s">
        <v>1385</v>
      </c>
      <c r="C1227" s="6" t="s">
        <v>704</v>
      </c>
      <c r="D1227" s="44">
        <v>0</v>
      </c>
      <c r="E1227" s="53"/>
      <c r="F1227" s="90"/>
      <c r="G1227" s="44">
        <v>0</v>
      </c>
      <c r="H1227" s="53"/>
      <c r="I1227" s="90"/>
      <c r="J1227" s="44">
        <v>0</v>
      </c>
      <c r="K1227" s="42"/>
      <c r="L1227" s="59"/>
      <c r="M1227" s="44">
        <v>0</v>
      </c>
    </row>
    <row r="1228" spans="2:13" customFormat="1" hidden="1">
      <c r="B1228" s="43" t="s">
        <v>1386</v>
      </c>
      <c r="C1228" s="6" t="s">
        <v>5520</v>
      </c>
      <c r="D1228" s="44">
        <v>0</v>
      </c>
      <c r="E1228" s="53"/>
      <c r="F1228" s="90"/>
      <c r="G1228" s="44">
        <v>0</v>
      </c>
      <c r="H1228" s="53"/>
      <c r="I1228" s="90"/>
      <c r="J1228" s="44">
        <v>0</v>
      </c>
      <c r="K1228" s="42"/>
      <c r="L1228" s="59"/>
      <c r="M1228" s="44">
        <v>0</v>
      </c>
    </row>
    <row r="1229" spans="2:13" customFormat="1" hidden="1">
      <c r="B1229" s="39" t="s">
        <v>1387</v>
      </c>
      <c r="C1229" s="40" t="s">
        <v>708</v>
      </c>
      <c r="D1229" s="46">
        <f>D1230+D1234+D1238+D1240+D1242+D1244+D1246</f>
        <v>0</v>
      </c>
      <c r="E1229" s="53"/>
      <c r="F1229" s="91"/>
      <c r="G1229" s="46">
        <f>G1230+G1234+G1238+G1240+G1242+G1244+G1246</f>
        <v>0</v>
      </c>
      <c r="H1229" s="53"/>
      <c r="I1229" s="91"/>
      <c r="J1229" s="46">
        <f>J1230+J1234+J1238+J1240+J1242+J1244+J1246</f>
        <v>0</v>
      </c>
      <c r="K1229" s="42"/>
      <c r="L1229" s="59"/>
      <c r="M1229" s="46">
        <f>M1230+M1234+M1238+M1240+M1242+M1244+M1246</f>
        <v>0</v>
      </c>
    </row>
    <row r="1230" spans="2:13" customFormat="1" hidden="1">
      <c r="B1230" s="39" t="s">
        <v>1388</v>
      </c>
      <c r="C1230" s="40" t="s">
        <v>710</v>
      </c>
      <c r="D1230" s="46">
        <f>SUM(D1231:D1233)</f>
        <v>0</v>
      </c>
      <c r="E1230" s="53"/>
      <c r="F1230" s="91"/>
      <c r="G1230" s="46">
        <f>SUM(G1231:G1233)</f>
        <v>0</v>
      </c>
      <c r="H1230" s="53"/>
      <c r="I1230" s="91"/>
      <c r="J1230" s="46">
        <f>SUM(J1231:J1233)</f>
        <v>0</v>
      </c>
      <c r="K1230" s="42"/>
      <c r="L1230" s="59"/>
      <c r="M1230" s="46">
        <f>SUM(M1231:M1233)</f>
        <v>0</v>
      </c>
    </row>
    <row r="1231" spans="2:13" customFormat="1" hidden="1">
      <c r="B1231" s="43" t="s">
        <v>1389</v>
      </c>
      <c r="C1231" s="45" t="s">
        <v>712</v>
      </c>
      <c r="D1231" s="44">
        <v>0</v>
      </c>
      <c r="E1231" s="53"/>
      <c r="F1231" s="90"/>
      <c r="G1231" s="44">
        <v>0</v>
      </c>
      <c r="H1231" s="53"/>
      <c r="I1231" s="90"/>
      <c r="J1231" s="44">
        <v>0</v>
      </c>
      <c r="K1231" s="42"/>
      <c r="L1231" s="59"/>
      <c r="M1231" s="44">
        <v>0</v>
      </c>
    </row>
    <row r="1232" spans="2:13" customFormat="1" hidden="1">
      <c r="B1232" s="43" t="s">
        <v>1390</v>
      </c>
      <c r="C1232" s="45" t="s">
        <v>714</v>
      </c>
      <c r="D1232" s="44">
        <v>0</v>
      </c>
      <c r="E1232" s="53"/>
      <c r="F1232" s="90"/>
      <c r="G1232" s="44">
        <v>0</v>
      </c>
      <c r="H1232" s="53"/>
      <c r="I1232" s="90"/>
      <c r="J1232" s="44">
        <v>0</v>
      </c>
      <c r="K1232" s="42"/>
      <c r="L1232" s="59"/>
      <c r="M1232" s="44">
        <v>0</v>
      </c>
    </row>
    <row r="1233" spans="2:22" customFormat="1" hidden="1">
      <c r="B1233" s="43" t="s">
        <v>1391</v>
      </c>
      <c r="C1233" s="45" t="s">
        <v>716</v>
      </c>
      <c r="D1233" s="44">
        <v>0</v>
      </c>
      <c r="E1233" s="53"/>
      <c r="F1233" s="90"/>
      <c r="G1233" s="44">
        <v>0</v>
      </c>
      <c r="H1233" s="53"/>
      <c r="I1233" s="90"/>
      <c r="J1233" s="44">
        <v>0</v>
      </c>
      <c r="K1233" s="42"/>
      <c r="L1233" s="59"/>
      <c r="M1233" s="44">
        <v>0</v>
      </c>
    </row>
    <row r="1234" spans="2:22" customFormat="1" hidden="1">
      <c r="B1234" s="39" t="s">
        <v>1392</v>
      </c>
      <c r="C1234" s="40" t="s">
        <v>718</v>
      </c>
      <c r="D1234" s="46">
        <f>SUM(D1235:D1237)</f>
        <v>0</v>
      </c>
      <c r="E1234" s="53"/>
      <c r="F1234" s="91"/>
      <c r="G1234" s="46">
        <f>SUM(G1235:G1237)</f>
        <v>0</v>
      </c>
      <c r="H1234" s="53"/>
      <c r="I1234" s="91"/>
      <c r="J1234" s="46">
        <f>SUM(J1235:J1237)</f>
        <v>0</v>
      </c>
      <c r="K1234" s="42"/>
      <c r="L1234" s="59"/>
      <c r="M1234" s="46">
        <f>SUM(M1235:M1237)</f>
        <v>0</v>
      </c>
    </row>
    <row r="1235" spans="2:22" customFormat="1" hidden="1">
      <c r="B1235" s="43" t="s">
        <v>1393</v>
      </c>
      <c r="C1235" s="45" t="s">
        <v>720</v>
      </c>
      <c r="D1235" s="44">
        <v>0</v>
      </c>
      <c r="E1235" s="53"/>
      <c r="F1235" s="90"/>
      <c r="G1235" s="44">
        <v>0</v>
      </c>
      <c r="H1235" s="53"/>
      <c r="I1235" s="90"/>
      <c r="J1235" s="44">
        <v>0</v>
      </c>
      <c r="K1235" s="42"/>
      <c r="L1235" s="59"/>
      <c r="M1235" s="44">
        <v>0</v>
      </c>
    </row>
    <row r="1236" spans="2:22" customFormat="1" hidden="1">
      <c r="B1236" s="43" t="s">
        <v>1394</v>
      </c>
      <c r="C1236" s="45" t="s">
        <v>722</v>
      </c>
      <c r="D1236" s="44">
        <v>0</v>
      </c>
      <c r="E1236" s="53"/>
      <c r="F1236" s="90"/>
      <c r="G1236" s="44">
        <v>0</v>
      </c>
      <c r="H1236" s="53"/>
      <c r="I1236" s="90"/>
      <c r="J1236" s="44">
        <v>0</v>
      </c>
      <c r="K1236" s="42"/>
      <c r="L1236" s="59"/>
      <c r="M1236" s="44">
        <v>0</v>
      </c>
    </row>
    <row r="1237" spans="2:22" customFormat="1" hidden="1">
      <c r="B1237" s="43" t="s">
        <v>1395</v>
      </c>
      <c r="C1237" s="45" t="s">
        <v>724</v>
      </c>
      <c r="D1237" s="44">
        <v>0</v>
      </c>
      <c r="E1237" s="53"/>
      <c r="F1237" s="90"/>
      <c r="G1237" s="44">
        <v>0</v>
      </c>
      <c r="H1237" s="53"/>
      <c r="I1237" s="90"/>
      <c r="J1237" s="44">
        <v>0</v>
      </c>
      <c r="K1237" s="42"/>
      <c r="L1237" s="59"/>
      <c r="M1237" s="44">
        <v>0</v>
      </c>
    </row>
    <row r="1238" spans="2:22" customFormat="1" hidden="1">
      <c r="B1238" s="39" t="s">
        <v>1396</v>
      </c>
      <c r="C1238" s="40" t="s">
        <v>726</v>
      </c>
      <c r="D1238" s="46">
        <f>SUM(D1239)</f>
        <v>0</v>
      </c>
      <c r="E1238" s="53"/>
      <c r="F1238" s="91"/>
      <c r="G1238" s="46">
        <f>SUM(G1239)</f>
        <v>0</v>
      </c>
      <c r="H1238" s="53"/>
      <c r="I1238" s="91"/>
      <c r="J1238" s="46">
        <f>SUM(J1239)</f>
        <v>0</v>
      </c>
      <c r="K1238" s="42"/>
      <c r="L1238" s="59"/>
      <c r="M1238" s="46">
        <f>SUM(M1239)</f>
        <v>0</v>
      </c>
    </row>
    <row r="1239" spans="2:22" customFormat="1" hidden="1">
      <c r="B1239" s="43" t="s">
        <v>1397</v>
      </c>
      <c r="C1239" s="45" t="s">
        <v>728</v>
      </c>
      <c r="D1239" s="44">
        <v>0</v>
      </c>
      <c r="E1239" s="53"/>
      <c r="F1239" s="90"/>
      <c r="G1239" s="44">
        <v>0</v>
      </c>
      <c r="H1239" s="53"/>
      <c r="I1239" s="90"/>
      <c r="J1239" s="44">
        <v>0</v>
      </c>
      <c r="K1239" s="42"/>
      <c r="L1239" s="59"/>
      <c r="M1239" s="44">
        <v>0</v>
      </c>
    </row>
    <row r="1240" spans="2:22" customFormat="1" hidden="1">
      <c r="B1240" s="39" t="s">
        <v>1398</v>
      </c>
      <c r="C1240" s="40" t="s">
        <v>730</v>
      </c>
      <c r="D1240" s="46">
        <f>SUM(D1241)</f>
        <v>0</v>
      </c>
      <c r="E1240" s="53"/>
      <c r="F1240" s="91"/>
      <c r="G1240" s="46">
        <f>SUM(G1241)</f>
        <v>0</v>
      </c>
      <c r="H1240" s="53"/>
      <c r="I1240" s="91"/>
      <c r="J1240" s="46">
        <f>SUM(J1241)</f>
        <v>0</v>
      </c>
      <c r="K1240" s="42"/>
      <c r="L1240" s="59"/>
      <c r="M1240" s="46">
        <f>SUM(M1241)</f>
        <v>0</v>
      </c>
    </row>
    <row r="1241" spans="2:22" customFormat="1" hidden="1">
      <c r="B1241" s="43" t="s">
        <v>1399</v>
      </c>
      <c r="C1241" s="45" t="s">
        <v>732</v>
      </c>
      <c r="D1241" s="44">
        <v>0</v>
      </c>
      <c r="E1241" s="53"/>
      <c r="F1241" s="90"/>
      <c r="G1241" s="44">
        <v>0</v>
      </c>
      <c r="H1241" s="53"/>
      <c r="I1241" s="90"/>
      <c r="J1241" s="44">
        <v>0</v>
      </c>
      <c r="K1241" s="42"/>
      <c r="L1241" s="59"/>
      <c r="M1241" s="44">
        <v>0</v>
      </c>
    </row>
    <row r="1242" spans="2:22" customFormat="1" hidden="1">
      <c r="B1242" s="39" t="s">
        <v>1400</v>
      </c>
      <c r="C1242" s="40" t="s">
        <v>734</v>
      </c>
      <c r="D1242" s="46">
        <f>SUM(D1243)</f>
        <v>0</v>
      </c>
      <c r="E1242" s="53"/>
      <c r="F1242" s="91"/>
      <c r="G1242" s="46">
        <f>SUM(G1243)</f>
        <v>0</v>
      </c>
      <c r="H1242" s="53"/>
      <c r="I1242" s="91"/>
      <c r="J1242" s="46">
        <f>SUM(J1243)</f>
        <v>0</v>
      </c>
      <c r="K1242" s="42"/>
      <c r="L1242" s="59"/>
      <c r="M1242" s="46">
        <f>SUM(M1243)</f>
        <v>0</v>
      </c>
    </row>
    <row r="1243" spans="2:22" customFormat="1" hidden="1">
      <c r="B1243" s="43" t="s">
        <v>1401</v>
      </c>
      <c r="C1243" s="45" t="s">
        <v>736</v>
      </c>
      <c r="D1243" s="44">
        <v>0</v>
      </c>
      <c r="E1243" s="53"/>
      <c r="F1243" s="90"/>
      <c r="G1243" s="44">
        <v>0</v>
      </c>
      <c r="H1243" s="53"/>
      <c r="I1243" s="90"/>
      <c r="J1243" s="44">
        <v>0</v>
      </c>
      <c r="K1243" s="42"/>
      <c r="L1243" s="59"/>
      <c r="M1243" s="44">
        <v>0</v>
      </c>
    </row>
    <row r="1244" spans="2:22" customFormat="1" hidden="1">
      <c r="B1244" s="39" t="s">
        <v>1402</v>
      </c>
      <c r="C1244" s="40" t="s">
        <v>738</v>
      </c>
      <c r="D1244" s="46">
        <f>SUM(D1245)</f>
        <v>0</v>
      </c>
      <c r="E1244" s="53"/>
      <c r="F1244" s="91"/>
      <c r="G1244" s="46">
        <f>SUM(G1245)</f>
        <v>0</v>
      </c>
      <c r="H1244" s="53"/>
      <c r="I1244" s="91"/>
      <c r="J1244" s="46">
        <f>SUM(J1245)</f>
        <v>0</v>
      </c>
      <c r="K1244" s="42"/>
      <c r="L1244" s="59"/>
      <c r="M1244" s="46">
        <f>SUM(M1245)</f>
        <v>0</v>
      </c>
    </row>
    <row r="1245" spans="2:22" customFormat="1" hidden="1">
      <c r="B1245" s="43" t="s">
        <v>1403</v>
      </c>
      <c r="C1245" s="45" t="s">
        <v>740</v>
      </c>
      <c r="D1245" s="44">
        <v>0</v>
      </c>
      <c r="E1245" s="53"/>
      <c r="F1245" s="90"/>
      <c r="G1245" s="44">
        <v>0</v>
      </c>
      <c r="H1245" s="53"/>
      <c r="I1245" s="90"/>
      <c r="J1245" s="44">
        <v>0</v>
      </c>
      <c r="K1245" s="42"/>
      <c r="L1245" s="59"/>
      <c r="M1245" s="44">
        <v>0</v>
      </c>
    </row>
    <row r="1246" spans="2:22" customFormat="1" hidden="1">
      <c r="B1246" s="39" t="s">
        <v>1404</v>
      </c>
      <c r="C1246" s="51" t="s">
        <v>742</v>
      </c>
      <c r="D1246" s="46">
        <f>SUM(D1247)</f>
        <v>0</v>
      </c>
      <c r="E1246" s="53"/>
      <c r="F1246" s="91"/>
      <c r="G1246" s="46">
        <f>SUM(G1247)</f>
        <v>0</v>
      </c>
      <c r="H1246" s="53"/>
      <c r="I1246" s="91"/>
      <c r="J1246" s="46">
        <f>SUM(J1247)</f>
        <v>0</v>
      </c>
      <c r="K1246" s="42"/>
      <c r="L1246" s="59"/>
      <c r="M1246" s="46">
        <f>SUM(M1247)</f>
        <v>0</v>
      </c>
    </row>
    <row r="1247" spans="2:22" customFormat="1" hidden="1">
      <c r="B1247" s="43" t="s">
        <v>1405</v>
      </c>
      <c r="C1247" s="45" t="s">
        <v>744</v>
      </c>
      <c r="D1247" s="44">
        <v>0</v>
      </c>
      <c r="E1247" s="53"/>
      <c r="F1247" s="90"/>
      <c r="G1247" s="44">
        <v>0</v>
      </c>
      <c r="H1247" s="53"/>
      <c r="I1247" s="90"/>
      <c r="J1247" s="44">
        <v>0</v>
      </c>
      <c r="K1247" s="42"/>
      <c r="L1247" s="59"/>
      <c r="M1247" s="44">
        <v>0</v>
      </c>
    </row>
    <row r="1248" spans="2:22" customFormat="1">
      <c r="B1248" s="30" t="s">
        <v>6081</v>
      </c>
      <c r="C1248" s="36" t="s">
        <v>6080</v>
      </c>
      <c r="D1248" s="44"/>
      <c r="E1248" s="53"/>
      <c r="F1248" s="90"/>
      <c r="G1248" s="44"/>
      <c r="H1248" s="53"/>
      <c r="I1248" s="90"/>
      <c r="J1248" s="44"/>
      <c r="K1248" s="42"/>
      <c r="L1248" s="59"/>
      <c r="M1248" s="44"/>
      <c r="T1248" s="231">
        <v>147000</v>
      </c>
      <c r="V1248" s="231">
        <v>160000</v>
      </c>
    </row>
    <row r="1249" spans="1:22">
      <c r="A1249" s="21" t="s">
        <v>5618</v>
      </c>
      <c r="B1249" s="28"/>
      <c r="C1249" s="36"/>
      <c r="D1249" s="129"/>
      <c r="E1249" s="108"/>
      <c r="F1249" s="133"/>
      <c r="G1249" s="129"/>
      <c r="H1249" s="108"/>
      <c r="I1249" s="133"/>
      <c r="J1249" s="129"/>
      <c r="K1249" s="21"/>
      <c r="L1249" s="59"/>
      <c r="M1249" s="129"/>
      <c r="P1249" s="59"/>
      <c r="S1249" s="59"/>
    </row>
    <row r="1250" spans="1:22" s="33" customFormat="1" ht="15.75">
      <c r="A1250" s="33" t="s">
        <v>5618</v>
      </c>
      <c r="B1250" s="180" t="s">
        <v>5709</v>
      </c>
      <c r="C1250" s="181" t="s">
        <v>1406</v>
      </c>
      <c r="D1250" s="136">
        <f>D1251+D1321+D1386+D1479+D1515+D1577+D1600+D1618+D1624</f>
        <v>868695</v>
      </c>
      <c r="E1250" s="137"/>
      <c r="F1250" s="138"/>
      <c r="G1250" s="136">
        <f>G1251+G1321+G1386+G1479+G1515+G1577+G1600+G1618+G1624</f>
        <v>859918</v>
      </c>
      <c r="H1250" s="137"/>
      <c r="I1250" s="138"/>
      <c r="J1250" s="136">
        <f>J1251+J1321+J1386+J1479+J1515+J1577+J1600+J1618+J1624</f>
        <v>855974.05999999994</v>
      </c>
      <c r="K1250" s="61"/>
      <c r="L1250" s="65"/>
      <c r="M1250" s="182">
        <f>M1251</f>
        <v>872032</v>
      </c>
      <c r="P1250" s="214">
        <f>SUM(P1251)</f>
        <v>872032</v>
      </c>
      <c r="S1250" s="214">
        <f>SUM(S1251)</f>
        <v>872032</v>
      </c>
      <c r="V1250" s="214">
        <f>V1251</f>
        <v>1390884</v>
      </c>
    </row>
    <row r="1251" spans="1:22">
      <c r="A1251" s="21" t="s">
        <v>5618</v>
      </c>
      <c r="B1251" s="67" t="s">
        <v>5710</v>
      </c>
      <c r="C1251" s="67" t="s">
        <v>3</v>
      </c>
      <c r="D1251" s="130">
        <f>D1252+D1258+D1266+D1285+D1295+D1308+D1312+D1317</f>
        <v>808895</v>
      </c>
      <c r="E1251" s="108"/>
      <c r="F1251" s="106"/>
      <c r="G1251" s="130">
        <f>G1252+G1258+G1266+G1285+G1295+G1308+G1312+G1317</f>
        <v>812118</v>
      </c>
      <c r="H1251" s="108"/>
      <c r="I1251" s="106"/>
      <c r="J1251" s="130">
        <f>J1252+J1258+J1266+J1285+J1295+J1308+J1312+J1317</f>
        <v>814632.73</v>
      </c>
      <c r="L1251" s="65"/>
      <c r="M1251" s="123">
        <f>+M1266+M1252</f>
        <v>872032</v>
      </c>
      <c r="P1251" s="213">
        <f>SUM(P1252+P1266)</f>
        <v>872032</v>
      </c>
      <c r="S1251" s="213">
        <f>SUM(S1252+S1266)</f>
        <v>872032</v>
      </c>
      <c r="V1251" s="212">
        <f>V1252+V1266</f>
        <v>1390884</v>
      </c>
    </row>
    <row r="1252" spans="1:22">
      <c r="A1252" s="21" t="s">
        <v>5618</v>
      </c>
      <c r="B1252" s="99" t="s">
        <v>5711</v>
      </c>
      <c r="C1252" s="71" t="s">
        <v>5</v>
      </c>
      <c r="D1252" s="130">
        <f>SUM(D1253:D1257)</f>
        <v>658224</v>
      </c>
      <c r="E1252" s="108"/>
      <c r="F1252" s="106"/>
      <c r="G1252" s="130">
        <f>SUM(G1253:G1257)</f>
        <v>664352</v>
      </c>
      <c r="H1252" s="108"/>
      <c r="I1252" s="106"/>
      <c r="J1252" s="130">
        <f>SUM(J1253:J1257)</f>
        <v>734352</v>
      </c>
      <c r="L1252" s="65"/>
      <c r="M1252" s="179">
        <f>SUM(M1253:M1257)</f>
        <v>792756</v>
      </c>
      <c r="P1252" s="212">
        <f>SUM(P1256)</f>
        <v>792756</v>
      </c>
      <c r="S1252" s="212">
        <f>SUM(S1256)</f>
        <v>792756</v>
      </c>
      <c r="V1252" s="212">
        <f>V1256</f>
        <v>1264440</v>
      </c>
    </row>
    <row r="1253" spans="1:22" customFormat="1" hidden="1">
      <c r="B1253" s="43" t="s">
        <v>1407</v>
      </c>
      <c r="C1253" s="6" t="s">
        <v>7</v>
      </c>
      <c r="D1253" s="44">
        <v>0</v>
      </c>
      <c r="E1253" s="53"/>
      <c r="F1253" s="90"/>
      <c r="G1253" s="44">
        <v>0</v>
      </c>
      <c r="H1253" s="53"/>
      <c r="I1253" s="90"/>
      <c r="J1253" s="44">
        <v>0</v>
      </c>
      <c r="K1253" s="42"/>
      <c r="L1253" s="59"/>
      <c r="M1253" s="44">
        <v>0</v>
      </c>
    </row>
    <row r="1254" spans="1:22" customFormat="1" hidden="1">
      <c r="B1254" s="8" t="s">
        <v>1408</v>
      </c>
      <c r="C1254" s="6" t="s">
        <v>9</v>
      </c>
      <c r="D1254" s="44">
        <v>0</v>
      </c>
      <c r="E1254" s="53"/>
      <c r="F1254" s="90"/>
      <c r="G1254" s="44">
        <v>0</v>
      </c>
      <c r="H1254" s="53"/>
      <c r="I1254" s="90"/>
      <c r="J1254" s="44">
        <v>0</v>
      </c>
      <c r="K1254" s="42"/>
      <c r="L1254" s="59"/>
      <c r="M1254" s="44">
        <v>0</v>
      </c>
    </row>
    <row r="1255" spans="1:22" customFormat="1" hidden="1">
      <c r="B1255" s="8" t="s">
        <v>1409</v>
      </c>
      <c r="C1255" s="45" t="s">
        <v>11</v>
      </c>
      <c r="D1255" s="44">
        <v>0</v>
      </c>
      <c r="E1255" s="53"/>
      <c r="F1255" s="90"/>
      <c r="G1255" s="44">
        <v>0</v>
      </c>
      <c r="H1255" s="53"/>
      <c r="I1255" s="90"/>
      <c r="J1255" s="44">
        <v>0</v>
      </c>
      <c r="K1255" s="42"/>
      <c r="L1255" s="59"/>
      <c r="M1255" s="44">
        <v>0</v>
      </c>
    </row>
    <row r="1256" spans="1:22">
      <c r="A1256" s="21" t="s">
        <v>5618</v>
      </c>
      <c r="B1256" s="30" t="s">
        <v>5712</v>
      </c>
      <c r="C1256" s="36" t="s">
        <v>13</v>
      </c>
      <c r="D1256" s="128">
        <v>658224</v>
      </c>
      <c r="E1256" s="108">
        <f>IF(D1256&lt;G1256,G1256-D1256,0)</f>
        <v>6128</v>
      </c>
      <c r="F1256" s="108">
        <f>IF(D1256&gt;G1256,D1256-G1256,0)</f>
        <v>0</v>
      </c>
      <c r="G1256" s="142">
        <f>734352-70000</f>
        <v>664352</v>
      </c>
      <c r="H1256" s="108">
        <v>70000</v>
      </c>
      <c r="I1256" s="108"/>
      <c r="J1256" s="142">
        <f>G1256+H1256</f>
        <v>734352</v>
      </c>
      <c r="L1256" s="65"/>
      <c r="M1256" s="184">
        <v>792756</v>
      </c>
      <c r="P1256" s="59">
        <f>M1256+N1256-O1256</f>
        <v>792756</v>
      </c>
      <c r="S1256" s="59">
        <f>P1256+Q1256-R1256</f>
        <v>792756</v>
      </c>
      <c r="T1256" s="21">
        <v>9728</v>
      </c>
      <c r="V1256" s="59">
        <v>1264440</v>
      </c>
    </row>
    <row r="1257" spans="1:22" customFormat="1" hidden="1">
      <c r="B1257" s="43" t="s">
        <v>1410</v>
      </c>
      <c r="C1257" s="45" t="s">
        <v>15</v>
      </c>
      <c r="D1257" s="44">
        <v>0</v>
      </c>
      <c r="E1257" s="53"/>
      <c r="F1257" s="90"/>
      <c r="G1257" s="44">
        <v>0</v>
      </c>
      <c r="H1257" s="53"/>
      <c r="I1257" s="90"/>
      <c r="J1257" s="44">
        <v>0</v>
      </c>
      <c r="K1257" s="42"/>
      <c r="L1257" s="59"/>
      <c r="M1257" s="44">
        <v>0</v>
      </c>
    </row>
    <row r="1258" spans="1:22" customFormat="1" hidden="1">
      <c r="B1258" s="39" t="s">
        <v>1411</v>
      </c>
      <c r="C1258" s="40" t="s">
        <v>17</v>
      </c>
      <c r="D1258" s="46">
        <f>SUM(D1259:D1265)</f>
        <v>0</v>
      </c>
      <c r="E1258" s="53"/>
      <c r="F1258" s="91"/>
      <c r="G1258" s="46">
        <f>SUM(G1259:G1265)</f>
        <v>0</v>
      </c>
      <c r="H1258" s="53"/>
      <c r="I1258" s="91"/>
      <c r="J1258" s="46">
        <f>SUM(J1259:J1265)</f>
        <v>0</v>
      </c>
      <c r="K1258" s="42"/>
      <c r="L1258" s="59"/>
      <c r="M1258" s="46">
        <f>SUM(M1259:M1265)</f>
        <v>0</v>
      </c>
    </row>
    <row r="1259" spans="1:22" customFormat="1" hidden="1">
      <c r="B1259" s="43" t="s">
        <v>1412</v>
      </c>
      <c r="C1259" s="45" t="s">
        <v>19</v>
      </c>
      <c r="D1259" s="44">
        <v>0</v>
      </c>
      <c r="E1259" s="53"/>
      <c r="F1259" s="90"/>
      <c r="G1259" s="44">
        <v>0</v>
      </c>
      <c r="H1259" s="53"/>
      <c r="I1259" s="90"/>
      <c r="J1259" s="44">
        <v>0</v>
      </c>
      <c r="K1259" s="42"/>
      <c r="L1259" s="59"/>
      <c r="M1259" s="44">
        <v>0</v>
      </c>
    </row>
    <row r="1260" spans="1:22" customFormat="1" hidden="1">
      <c r="B1260" s="43" t="s">
        <v>1413</v>
      </c>
      <c r="C1260" s="6" t="s">
        <v>21</v>
      </c>
      <c r="D1260" s="44">
        <v>0</v>
      </c>
      <c r="E1260" s="53"/>
      <c r="F1260" s="90"/>
      <c r="G1260" s="44">
        <v>0</v>
      </c>
      <c r="H1260" s="53"/>
      <c r="I1260" s="90"/>
      <c r="J1260" s="44">
        <v>0</v>
      </c>
      <c r="K1260" s="42"/>
      <c r="L1260" s="59"/>
      <c r="M1260" s="44">
        <v>0</v>
      </c>
    </row>
    <row r="1261" spans="1:22" customFormat="1" hidden="1">
      <c r="B1261" s="43" t="s">
        <v>1414</v>
      </c>
      <c r="C1261" s="45" t="s">
        <v>23</v>
      </c>
      <c r="D1261" s="44">
        <v>0</v>
      </c>
      <c r="E1261" s="53"/>
      <c r="F1261" s="90"/>
      <c r="G1261" s="44">
        <v>0</v>
      </c>
      <c r="H1261" s="53"/>
      <c r="I1261" s="90"/>
      <c r="J1261" s="44">
        <v>0</v>
      </c>
      <c r="K1261" s="42"/>
      <c r="L1261" s="59"/>
      <c r="M1261" s="44">
        <v>0</v>
      </c>
    </row>
    <row r="1262" spans="1:22" customFormat="1" hidden="1">
      <c r="B1262" s="43" t="s">
        <v>1415</v>
      </c>
      <c r="C1262" s="45" t="s">
        <v>25</v>
      </c>
      <c r="D1262" s="44">
        <v>0</v>
      </c>
      <c r="E1262" s="53"/>
      <c r="F1262" s="90"/>
      <c r="G1262" s="44">
        <v>0</v>
      </c>
      <c r="H1262" s="53"/>
      <c r="I1262" s="90"/>
      <c r="J1262" s="44">
        <v>0</v>
      </c>
      <c r="K1262" s="42"/>
      <c r="L1262" s="59"/>
      <c r="M1262" s="44">
        <v>0</v>
      </c>
    </row>
    <row r="1263" spans="1:22" customFormat="1" hidden="1">
      <c r="B1263" s="43" t="s">
        <v>1416</v>
      </c>
      <c r="C1263" s="45" t="s">
        <v>27</v>
      </c>
      <c r="D1263" s="44">
        <v>0</v>
      </c>
      <c r="E1263" s="53"/>
      <c r="F1263" s="90"/>
      <c r="G1263" s="44">
        <v>0</v>
      </c>
      <c r="H1263" s="53"/>
      <c r="I1263" s="90"/>
      <c r="J1263" s="44">
        <v>0</v>
      </c>
      <c r="K1263" s="42"/>
      <c r="L1263" s="59"/>
      <c r="M1263" s="44">
        <v>0</v>
      </c>
    </row>
    <row r="1264" spans="1:22" customFormat="1" hidden="1">
      <c r="B1264" s="43" t="s">
        <v>1417</v>
      </c>
      <c r="C1264" s="45" t="s">
        <v>29</v>
      </c>
      <c r="D1264" s="44">
        <v>0</v>
      </c>
      <c r="E1264" s="53"/>
      <c r="F1264" s="90"/>
      <c r="G1264" s="44">
        <v>0</v>
      </c>
      <c r="H1264" s="53"/>
      <c r="I1264" s="90"/>
      <c r="J1264" s="44">
        <v>0</v>
      </c>
      <c r="K1264" s="42"/>
      <c r="L1264" s="59"/>
      <c r="M1264" s="44">
        <v>0</v>
      </c>
    </row>
    <row r="1265" spans="1:22" customFormat="1" hidden="1">
      <c r="B1265" s="43" t="s">
        <v>1418</v>
      </c>
      <c r="C1265" s="45" t="s">
        <v>31</v>
      </c>
      <c r="D1265" s="44">
        <v>0</v>
      </c>
      <c r="E1265" s="53"/>
      <c r="F1265" s="90"/>
      <c r="G1265" s="44">
        <v>0</v>
      </c>
      <c r="H1265" s="53"/>
      <c r="I1265" s="90"/>
      <c r="J1265" s="44">
        <v>0</v>
      </c>
      <c r="K1265" s="42"/>
      <c r="L1265" s="59"/>
      <c r="M1265" s="44">
        <v>0</v>
      </c>
    </row>
    <row r="1266" spans="1:22">
      <c r="A1266" s="21" t="s">
        <v>5618</v>
      </c>
      <c r="B1266" s="99" t="s">
        <v>5713</v>
      </c>
      <c r="C1266" s="71" t="s">
        <v>33</v>
      </c>
      <c r="D1266" s="125">
        <f>SUM(D1267:D1284)</f>
        <v>65671</v>
      </c>
      <c r="E1266" s="108"/>
      <c r="F1266" s="126"/>
      <c r="G1266" s="125">
        <f>SUM(G1267:G1284)</f>
        <v>73266</v>
      </c>
      <c r="H1266" s="108"/>
      <c r="I1266" s="126"/>
      <c r="J1266" s="125">
        <f>SUM(J1267:J1284)</f>
        <v>73266</v>
      </c>
      <c r="L1266" s="65"/>
      <c r="M1266" s="178">
        <f>SUM(M1267:M1284)</f>
        <v>79276</v>
      </c>
      <c r="P1266" s="212">
        <f>SUM(P1269:P1271)</f>
        <v>79276</v>
      </c>
      <c r="S1266" s="212">
        <f>SUM(S1269:S1271)</f>
        <v>79276</v>
      </c>
      <c r="V1266" s="212">
        <f>V1269+V1271</f>
        <v>126444</v>
      </c>
    </row>
    <row r="1267" spans="1:22" customFormat="1" hidden="1">
      <c r="B1267" s="43" t="s">
        <v>1419</v>
      </c>
      <c r="C1267" s="45" t="s">
        <v>35</v>
      </c>
      <c r="D1267" s="44">
        <v>0</v>
      </c>
      <c r="E1267" s="53"/>
      <c r="F1267" s="90"/>
      <c r="G1267" s="44">
        <v>0</v>
      </c>
      <c r="H1267" s="53"/>
      <c r="I1267" s="90"/>
      <c r="J1267" s="44">
        <v>0</v>
      </c>
      <c r="K1267" s="42"/>
      <c r="L1267" s="59"/>
      <c r="M1267" s="44">
        <v>0</v>
      </c>
    </row>
    <row r="1268" spans="1:22" customFormat="1" hidden="1">
      <c r="B1268" s="43" t="s">
        <v>1420</v>
      </c>
      <c r="C1268" s="45" t="s">
        <v>37</v>
      </c>
      <c r="D1268" s="44">
        <v>0</v>
      </c>
      <c r="E1268" s="53"/>
      <c r="F1268" s="90"/>
      <c r="G1268" s="44">
        <v>0</v>
      </c>
      <c r="H1268" s="53"/>
      <c r="I1268" s="90"/>
      <c r="J1268" s="44">
        <v>0</v>
      </c>
      <c r="K1268" s="42"/>
      <c r="L1268" s="59"/>
      <c r="M1268" s="44">
        <v>0</v>
      </c>
    </row>
    <row r="1269" spans="1:22">
      <c r="A1269" s="21" t="s">
        <v>5618</v>
      </c>
      <c r="B1269" s="30" t="s">
        <v>5714</v>
      </c>
      <c r="C1269" s="36" t="s">
        <v>39</v>
      </c>
      <c r="D1269" s="128">
        <v>10819</v>
      </c>
      <c r="E1269" s="108">
        <f>IF(D1269&lt;G1269,G1269-D1269,0)</f>
        <v>1251</v>
      </c>
      <c r="F1269" s="108">
        <f>IF(D1269&gt;G1269,D1269-G1269,0)</f>
        <v>0</v>
      </c>
      <c r="G1269" s="128">
        <v>12070</v>
      </c>
      <c r="H1269" s="108"/>
      <c r="I1269" s="108"/>
      <c r="J1269" s="128">
        <f>+G1269+H1269-I1269</f>
        <v>12070</v>
      </c>
      <c r="L1269" s="65"/>
      <c r="M1269" s="128">
        <v>13213</v>
      </c>
      <c r="P1269" s="59">
        <f>M1269+N1269-O1269</f>
        <v>13213</v>
      </c>
      <c r="S1269" s="59">
        <f>P1269+Q1269-R1269</f>
        <v>13213</v>
      </c>
      <c r="T1269" s="21">
        <v>486</v>
      </c>
      <c r="V1269" s="59">
        <v>21074</v>
      </c>
    </row>
    <row r="1270" spans="1:22" customFormat="1" hidden="1">
      <c r="B1270" s="43" t="s">
        <v>1421</v>
      </c>
      <c r="C1270" s="45" t="s">
        <v>41</v>
      </c>
      <c r="D1270" s="44">
        <v>0</v>
      </c>
      <c r="E1270" s="53"/>
      <c r="F1270" s="90"/>
      <c r="G1270" s="44">
        <v>0</v>
      </c>
      <c r="H1270" s="53"/>
      <c r="I1270" s="90"/>
      <c r="J1270" s="44">
        <v>0</v>
      </c>
      <c r="K1270" s="42"/>
      <c r="L1270" s="59"/>
      <c r="M1270" s="44">
        <v>0</v>
      </c>
    </row>
    <row r="1271" spans="1:22">
      <c r="A1271" s="21" t="s">
        <v>5618</v>
      </c>
      <c r="B1271" s="30" t="s">
        <v>5715</v>
      </c>
      <c r="C1271" s="36" t="s">
        <v>43</v>
      </c>
      <c r="D1271" s="128">
        <v>54852</v>
      </c>
      <c r="E1271" s="108">
        <f>IF(D1271&lt;G1271,G1271-D1271,0)</f>
        <v>6344</v>
      </c>
      <c r="F1271" s="108">
        <f>IF(D1271&gt;G1271,D1271-G1271,0)</f>
        <v>0</v>
      </c>
      <c r="G1271" s="128">
        <v>61196</v>
      </c>
      <c r="H1271" s="108"/>
      <c r="I1271" s="108"/>
      <c r="J1271" s="128">
        <f>+G1271+H1271-I1271</f>
        <v>61196</v>
      </c>
      <c r="L1271" s="65"/>
      <c r="M1271" s="128">
        <v>66063</v>
      </c>
      <c r="P1271" s="59">
        <f>M1271+N1271-O1271</f>
        <v>66063</v>
      </c>
      <c r="S1271" s="59">
        <f>P1271+Q1271-R1271</f>
        <v>66063</v>
      </c>
      <c r="T1271" s="21">
        <v>2432</v>
      </c>
      <c r="V1271" s="59">
        <v>105370</v>
      </c>
    </row>
    <row r="1272" spans="1:22" customFormat="1" hidden="1">
      <c r="B1272" s="43" t="s">
        <v>1422</v>
      </c>
      <c r="C1272" s="45" t="s">
        <v>45</v>
      </c>
      <c r="D1272" s="44">
        <v>0</v>
      </c>
      <c r="E1272" s="53"/>
      <c r="F1272" s="90"/>
      <c r="G1272" s="44">
        <v>0</v>
      </c>
      <c r="H1272" s="53"/>
      <c r="I1272" s="90"/>
      <c r="J1272" s="44">
        <v>0</v>
      </c>
      <c r="K1272" s="42"/>
      <c r="L1272" s="59"/>
      <c r="M1272" s="44">
        <v>0</v>
      </c>
    </row>
    <row r="1273" spans="1:22" customFormat="1" hidden="1">
      <c r="B1273" s="43" t="s">
        <v>1423</v>
      </c>
      <c r="C1273" s="6" t="s">
        <v>47</v>
      </c>
      <c r="D1273" s="44">
        <v>0</v>
      </c>
      <c r="E1273" s="53"/>
      <c r="F1273" s="90"/>
      <c r="G1273" s="44">
        <v>0</v>
      </c>
      <c r="H1273" s="53"/>
      <c r="I1273" s="90"/>
      <c r="J1273" s="44">
        <v>0</v>
      </c>
      <c r="K1273" s="42"/>
      <c r="L1273" s="59"/>
      <c r="M1273" s="44">
        <v>0</v>
      </c>
    </row>
    <row r="1274" spans="1:22" customFormat="1" hidden="1">
      <c r="B1274" s="43" t="s">
        <v>1424</v>
      </c>
      <c r="C1274" s="45" t="s">
        <v>49</v>
      </c>
      <c r="D1274" s="44">
        <v>0</v>
      </c>
      <c r="E1274" s="53"/>
      <c r="F1274" s="90"/>
      <c r="G1274" s="44">
        <v>0</v>
      </c>
      <c r="H1274" s="53"/>
      <c r="I1274" s="90"/>
      <c r="J1274" s="44">
        <v>0</v>
      </c>
      <c r="K1274" s="42"/>
      <c r="L1274" s="59"/>
      <c r="M1274" s="44">
        <v>0</v>
      </c>
    </row>
    <row r="1275" spans="1:22" customFormat="1" hidden="1">
      <c r="B1275" s="43" t="s">
        <v>1425</v>
      </c>
      <c r="C1275" s="45" t="s">
        <v>51</v>
      </c>
      <c r="D1275" s="44">
        <v>0</v>
      </c>
      <c r="E1275" s="53"/>
      <c r="F1275" s="90"/>
      <c r="G1275" s="44">
        <v>0</v>
      </c>
      <c r="H1275" s="53"/>
      <c r="I1275" s="90"/>
      <c r="J1275" s="44">
        <v>0</v>
      </c>
      <c r="K1275" s="42"/>
      <c r="L1275" s="59"/>
      <c r="M1275" s="44">
        <v>0</v>
      </c>
    </row>
    <row r="1276" spans="1:22" customFormat="1" hidden="1">
      <c r="B1276" s="43" t="s">
        <v>1426</v>
      </c>
      <c r="C1276" s="45" t="s">
        <v>53</v>
      </c>
      <c r="D1276" s="44">
        <v>0</v>
      </c>
      <c r="E1276" s="53"/>
      <c r="F1276" s="90"/>
      <c r="G1276" s="44">
        <v>0</v>
      </c>
      <c r="H1276" s="53"/>
      <c r="I1276" s="90"/>
      <c r="J1276" s="44">
        <v>0</v>
      </c>
      <c r="K1276" s="42"/>
      <c r="L1276" s="59"/>
      <c r="M1276" s="44">
        <v>0</v>
      </c>
    </row>
    <row r="1277" spans="1:22" customFormat="1" hidden="1">
      <c r="B1277" s="43" t="s">
        <v>1427</v>
      </c>
      <c r="C1277" s="45" t="s">
        <v>55</v>
      </c>
      <c r="D1277" s="44">
        <v>0</v>
      </c>
      <c r="E1277" s="53"/>
      <c r="F1277" s="90"/>
      <c r="G1277" s="44">
        <v>0</v>
      </c>
      <c r="H1277" s="53"/>
      <c r="I1277" s="90"/>
      <c r="J1277" s="44">
        <v>0</v>
      </c>
      <c r="K1277" s="42"/>
      <c r="L1277" s="59"/>
      <c r="M1277" s="44">
        <v>0</v>
      </c>
    </row>
    <row r="1278" spans="1:22" customFormat="1" hidden="1">
      <c r="B1278" s="43" t="s">
        <v>1428</v>
      </c>
      <c r="C1278" s="45" t="s">
        <v>57</v>
      </c>
      <c r="D1278" s="44">
        <v>0</v>
      </c>
      <c r="E1278" s="53"/>
      <c r="F1278" s="90"/>
      <c r="G1278" s="44">
        <v>0</v>
      </c>
      <c r="H1278" s="53"/>
      <c r="I1278" s="90"/>
      <c r="J1278" s="44">
        <v>0</v>
      </c>
      <c r="K1278" s="42"/>
      <c r="L1278" s="59"/>
      <c r="M1278" s="44">
        <v>0</v>
      </c>
    </row>
    <row r="1279" spans="1:22" customFormat="1" hidden="1">
      <c r="B1279" s="43" t="s">
        <v>1429</v>
      </c>
      <c r="C1279" s="45" t="s">
        <v>59</v>
      </c>
      <c r="D1279" s="44">
        <v>0</v>
      </c>
      <c r="E1279" s="53"/>
      <c r="F1279" s="90"/>
      <c r="G1279" s="44">
        <v>0</v>
      </c>
      <c r="H1279" s="53"/>
      <c r="I1279" s="90"/>
      <c r="J1279" s="44">
        <v>0</v>
      </c>
      <c r="K1279" s="42"/>
      <c r="L1279" s="59"/>
      <c r="M1279" s="44">
        <v>0</v>
      </c>
    </row>
    <row r="1280" spans="1:22" customFormat="1" hidden="1">
      <c r="B1280" s="43" t="s">
        <v>1430</v>
      </c>
      <c r="C1280" s="45" t="s">
        <v>61</v>
      </c>
      <c r="D1280" s="44">
        <v>0</v>
      </c>
      <c r="E1280" s="53"/>
      <c r="F1280" s="90"/>
      <c r="G1280" s="44">
        <v>0</v>
      </c>
      <c r="H1280" s="53"/>
      <c r="I1280" s="90"/>
      <c r="J1280" s="44">
        <v>0</v>
      </c>
      <c r="K1280" s="42"/>
      <c r="L1280" s="59"/>
      <c r="M1280" s="44">
        <v>0</v>
      </c>
    </row>
    <row r="1281" spans="1:13" customFormat="1" hidden="1">
      <c r="B1281" s="43" t="s">
        <v>1431</v>
      </c>
      <c r="C1281" s="6" t="s">
        <v>63</v>
      </c>
      <c r="D1281" s="44">
        <v>0</v>
      </c>
      <c r="E1281" s="53"/>
      <c r="F1281" s="90"/>
      <c r="G1281" s="44">
        <v>0</v>
      </c>
      <c r="H1281" s="53"/>
      <c r="I1281" s="90"/>
      <c r="J1281" s="44">
        <v>0</v>
      </c>
      <c r="K1281" s="42"/>
      <c r="L1281" s="59"/>
      <c r="M1281" s="44">
        <v>0</v>
      </c>
    </row>
    <row r="1282" spans="1:13" customFormat="1" hidden="1">
      <c r="B1282" s="43" t="s">
        <v>1432</v>
      </c>
      <c r="C1282" s="6" t="s">
        <v>65</v>
      </c>
      <c r="D1282" s="44">
        <v>0</v>
      </c>
      <c r="E1282" s="53"/>
      <c r="F1282" s="90"/>
      <c r="G1282" s="44">
        <v>0</v>
      </c>
      <c r="H1282" s="53"/>
      <c r="I1282" s="90"/>
      <c r="J1282" s="44">
        <v>0</v>
      </c>
      <c r="K1282" s="42"/>
      <c r="L1282" s="59"/>
      <c r="M1282" s="44">
        <v>0</v>
      </c>
    </row>
    <row r="1283" spans="1:13" customFormat="1" hidden="1">
      <c r="B1283" s="43" t="s">
        <v>1433</v>
      </c>
      <c r="C1283" s="6" t="s">
        <v>67</v>
      </c>
      <c r="D1283" s="44">
        <v>0</v>
      </c>
      <c r="E1283" s="53"/>
      <c r="F1283" s="90"/>
      <c r="G1283" s="44">
        <v>0</v>
      </c>
      <c r="H1283" s="53"/>
      <c r="I1283" s="90"/>
      <c r="J1283" s="44">
        <v>0</v>
      </c>
      <c r="K1283" s="42"/>
      <c r="L1283" s="59"/>
      <c r="M1283" s="44">
        <v>0</v>
      </c>
    </row>
    <row r="1284" spans="1:13" customFormat="1" hidden="1">
      <c r="B1284" s="43" t="s">
        <v>1434</v>
      </c>
      <c r="C1284" s="45" t="s">
        <v>69</v>
      </c>
      <c r="D1284" s="44">
        <v>0</v>
      </c>
      <c r="E1284" s="53"/>
      <c r="F1284" s="90"/>
      <c r="G1284" s="44">
        <v>0</v>
      </c>
      <c r="H1284" s="53"/>
      <c r="I1284" s="90"/>
      <c r="J1284" s="44">
        <v>0</v>
      </c>
      <c r="K1284" s="42"/>
      <c r="L1284" s="59"/>
      <c r="M1284" s="44">
        <v>0</v>
      </c>
    </row>
    <row r="1285" spans="1:13" hidden="1">
      <c r="A1285" s="21" t="s">
        <v>5618</v>
      </c>
      <c r="B1285" s="99" t="s">
        <v>5716</v>
      </c>
      <c r="C1285" s="71" t="s">
        <v>71</v>
      </c>
      <c r="D1285" s="125">
        <f>SUM(D1286:D1294)</f>
        <v>70000</v>
      </c>
      <c r="E1285" s="108"/>
      <c r="F1285" s="126"/>
      <c r="G1285" s="125">
        <f>SUM(G1286:G1294)</f>
        <v>58000</v>
      </c>
      <c r="H1285" s="108"/>
      <c r="I1285" s="126"/>
      <c r="J1285" s="125">
        <f>SUM(J1286:J1294)</f>
        <v>5135.7300000000032</v>
      </c>
      <c r="L1285" s="65"/>
      <c r="M1285" s="125">
        <f>SUM(M1286:M1294)</f>
        <v>0</v>
      </c>
    </row>
    <row r="1286" spans="1:13" customFormat="1" hidden="1">
      <c r="B1286" s="43" t="s">
        <v>1435</v>
      </c>
      <c r="C1286" s="45" t="s">
        <v>73</v>
      </c>
      <c r="D1286" s="44">
        <v>0</v>
      </c>
      <c r="E1286" s="53"/>
      <c r="F1286" s="90"/>
      <c r="G1286" s="44">
        <v>0</v>
      </c>
      <c r="H1286" s="53"/>
      <c r="I1286" s="90"/>
      <c r="J1286" s="44">
        <v>0</v>
      </c>
      <c r="K1286" s="42"/>
      <c r="L1286" s="59"/>
      <c r="M1286" s="44">
        <v>0</v>
      </c>
    </row>
    <row r="1287" spans="1:13" customFormat="1" hidden="1">
      <c r="B1287" s="43" t="s">
        <v>1436</v>
      </c>
      <c r="C1287" s="45" t="s">
        <v>75</v>
      </c>
      <c r="D1287" s="44">
        <v>0</v>
      </c>
      <c r="E1287" s="53"/>
      <c r="F1287" s="90"/>
      <c r="G1287" s="44">
        <v>0</v>
      </c>
      <c r="H1287" s="53"/>
      <c r="I1287" s="90"/>
      <c r="J1287" s="44">
        <v>0</v>
      </c>
      <c r="K1287" s="42"/>
      <c r="L1287" s="59"/>
      <c r="M1287" s="44">
        <v>0</v>
      </c>
    </row>
    <row r="1288" spans="1:13" customFormat="1" hidden="1">
      <c r="B1288" s="43" t="s">
        <v>1437</v>
      </c>
      <c r="C1288" s="45" t="s">
        <v>77</v>
      </c>
      <c r="D1288" s="44">
        <v>0</v>
      </c>
      <c r="E1288" s="53"/>
      <c r="F1288" s="90"/>
      <c r="G1288" s="44">
        <v>0</v>
      </c>
      <c r="H1288" s="53"/>
      <c r="I1288" s="90"/>
      <c r="J1288" s="44">
        <v>0</v>
      </c>
      <c r="K1288" s="42"/>
      <c r="L1288" s="59"/>
      <c r="M1288" s="44">
        <v>0</v>
      </c>
    </row>
    <row r="1289" spans="1:13" customFormat="1" hidden="1">
      <c r="B1289" s="43" t="s">
        <v>1438</v>
      </c>
      <c r="C1289" s="45" t="s">
        <v>79</v>
      </c>
      <c r="D1289" s="44">
        <v>0</v>
      </c>
      <c r="E1289" s="53"/>
      <c r="F1289" s="90"/>
      <c r="G1289" s="44">
        <v>0</v>
      </c>
      <c r="H1289" s="53"/>
      <c r="I1289" s="90"/>
      <c r="J1289" s="44">
        <v>0</v>
      </c>
      <c r="K1289" s="42"/>
      <c r="L1289" s="59"/>
      <c r="M1289" s="44">
        <v>0</v>
      </c>
    </row>
    <row r="1290" spans="1:13" hidden="1">
      <c r="A1290" s="21" t="s">
        <v>5618</v>
      </c>
      <c r="B1290" s="29" t="s">
        <v>5919</v>
      </c>
      <c r="C1290" s="36" t="s">
        <v>81</v>
      </c>
      <c r="D1290" s="129">
        <v>0</v>
      </c>
      <c r="E1290" s="108">
        <f>IF(D1290&lt;G1290,G1290-D1290,0)</f>
        <v>10000</v>
      </c>
      <c r="F1290" s="108">
        <f>IF(D1290&gt;G1290,D1290-G1290,0)</f>
        <v>0</v>
      </c>
      <c r="G1290" s="129">
        <v>10000</v>
      </c>
      <c r="H1290" s="108"/>
      <c r="I1290" s="108">
        <v>10000</v>
      </c>
      <c r="J1290" s="128">
        <f t="shared" ref="J1290:J1291" si="17">+G1290+H1290-I1290</f>
        <v>0</v>
      </c>
      <c r="K1290" s="21"/>
      <c r="L1290" s="59"/>
      <c r="M1290" s="128">
        <f t="shared" ref="M1290" si="18">+J1290+K1290-L1290</f>
        <v>0</v>
      </c>
    </row>
    <row r="1291" spans="1:13" hidden="1">
      <c r="A1291" s="21" t="s">
        <v>5618</v>
      </c>
      <c r="B1291" s="30" t="s">
        <v>5908</v>
      </c>
      <c r="C1291" s="36" t="s">
        <v>83</v>
      </c>
      <c r="D1291" s="128">
        <v>70000</v>
      </c>
      <c r="E1291" s="108">
        <f>IF(D1291&lt;G1291,G1291-D1291,0)</f>
        <v>0</v>
      </c>
      <c r="F1291" s="108">
        <f>IF(D1291&gt;G1291,D1291-G1291,0)</f>
        <v>22000</v>
      </c>
      <c r="G1291" s="128">
        <v>48000</v>
      </c>
      <c r="H1291" s="108"/>
      <c r="I1291" s="108">
        <v>42864.27</v>
      </c>
      <c r="J1291" s="128">
        <f t="shared" si="17"/>
        <v>5135.7300000000032</v>
      </c>
      <c r="L1291" s="65"/>
      <c r="M1291" s="128">
        <v>0</v>
      </c>
    </row>
    <row r="1292" spans="1:13" customFormat="1" hidden="1">
      <c r="B1292" s="43" t="s">
        <v>1439</v>
      </c>
      <c r="C1292" s="45" t="s">
        <v>85</v>
      </c>
      <c r="D1292" s="44">
        <v>0</v>
      </c>
      <c r="E1292" s="53"/>
      <c r="F1292" s="90"/>
      <c r="G1292" s="44">
        <v>0</v>
      </c>
      <c r="H1292" s="53"/>
      <c r="I1292" s="90"/>
      <c r="J1292" s="44">
        <v>0</v>
      </c>
      <c r="K1292" s="42"/>
      <c r="L1292" s="59"/>
      <c r="M1292" s="44">
        <v>0</v>
      </c>
    </row>
    <row r="1293" spans="1:13" customFormat="1" hidden="1">
      <c r="B1293" s="43" t="s">
        <v>1440</v>
      </c>
      <c r="C1293" s="45" t="s">
        <v>87</v>
      </c>
      <c r="D1293" s="44">
        <v>0</v>
      </c>
      <c r="E1293" s="53"/>
      <c r="F1293" s="90"/>
      <c r="G1293" s="44">
        <v>0</v>
      </c>
      <c r="H1293" s="53"/>
      <c r="I1293" s="90"/>
      <c r="J1293" s="44">
        <v>0</v>
      </c>
      <c r="K1293" s="42"/>
      <c r="L1293" s="59"/>
      <c r="M1293" s="44">
        <v>0</v>
      </c>
    </row>
    <row r="1294" spans="1:13" customFormat="1" hidden="1">
      <c r="B1294" s="43" t="s">
        <v>1441</v>
      </c>
      <c r="C1294" s="45" t="s">
        <v>89</v>
      </c>
      <c r="D1294" s="44">
        <v>0</v>
      </c>
      <c r="E1294" s="53"/>
      <c r="F1294" s="90"/>
      <c r="G1294" s="44">
        <v>0</v>
      </c>
      <c r="H1294" s="53"/>
      <c r="I1294" s="90"/>
      <c r="J1294" s="44">
        <v>0</v>
      </c>
      <c r="K1294" s="42"/>
      <c r="L1294" s="59"/>
      <c r="M1294" s="44">
        <v>0</v>
      </c>
    </row>
    <row r="1295" spans="1:13" customFormat="1" hidden="1">
      <c r="B1295" s="39" t="s">
        <v>1442</v>
      </c>
      <c r="C1295" s="40" t="s">
        <v>91</v>
      </c>
      <c r="D1295" s="46">
        <f>SUM(D1296:D1307)</f>
        <v>0</v>
      </c>
      <c r="E1295" s="53"/>
      <c r="F1295" s="91"/>
      <c r="G1295" s="46">
        <f>SUM(G1296:G1307)</f>
        <v>0</v>
      </c>
      <c r="H1295" s="53"/>
      <c r="I1295" s="91"/>
      <c r="J1295" s="46">
        <f>SUM(J1296:J1307)</f>
        <v>0</v>
      </c>
      <c r="K1295" s="42"/>
      <c r="L1295" s="59"/>
      <c r="M1295" s="46">
        <f>SUM(M1296:M1307)</f>
        <v>0</v>
      </c>
    </row>
    <row r="1296" spans="1:13" customFormat="1" hidden="1">
      <c r="B1296" s="43" t="s">
        <v>1443</v>
      </c>
      <c r="C1296" s="45" t="s">
        <v>93</v>
      </c>
      <c r="D1296" s="44">
        <v>0</v>
      </c>
      <c r="E1296" s="53"/>
      <c r="F1296" s="90"/>
      <c r="G1296" s="44">
        <v>0</v>
      </c>
      <c r="H1296" s="53"/>
      <c r="I1296" s="90"/>
      <c r="J1296" s="44">
        <v>0</v>
      </c>
      <c r="K1296" s="42"/>
      <c r="L1296" s="59"/>
      <c r="M1296" s="44">
        <v>0</v>
      </c>
    </row>
    <row r="1297" spans="2:13" customFormat="1" hidden="1">
      <c r="B1297" s="43" t="s">
        <v>1443</v>
      </c>
      <c r="C1297" s="45" t="s">
        <v>95</v>
      </c>
      <c r="D1297" s="44">
        <v>0</v>
      </c>
      <c r="E1297" s="53"/>
      <c r="F1297" s="90"/>
      <c r="G1297" s="44">
        <v>0</v>
      </c>
      <c r="H1297" s="53"/>
      <c r="I1297" s="90"/>
      <c r="J1297" s="44">
        <v>0</v>
      </c>
      <c r="K1297" s="42"/>
      <c r="L1297" s="59"/>
      <c r="M1297" s="44">
        <v>0</v>
      </c>
    </row>
    <row r="1298" spans="2:13" customFormat="1" hidden="1">
      <c r="B1298" s="43" t="s">
        <v>1444</v>
      </c>
      <c r="C1298" s="45" t="s">
        <v>97</v>
      </c>
      <c r="D1298" s="44">
        <v>0</v>
      </c>
      <c r="E1298" s="53"/>
      <c r="F1298" s="90"/>
      <c r="G1298" s="44">
        <v>0</v>
      </c>
      <c r="H1298" s="53"/>
      <c r="I1298" s="90"/>
      <c r="J1298" s="44">
        <v>0</v>
      </c>
      <c r="K1298" s="42"/>
      <c r="L1298" s="59"/>
      <c r="M1298" s="44">
        <v>0</v>
      </c>
    </row>
    <row r="1299" spans="2:13" customFormat="1" hidden="1">
      <c r="B1299" s="43" t="s">
        <v>1445</v>
      </c>
      <c r="C1299" s="6" t="s">
        <v>99</v>
      </c>
      <c r="D1299" s="44">
        <v>0</v>
      </c>
      <c r="E1299" s="53"/>
      <c r="F1299" s="90"/>
      <c r="G1299" s="44">
        <v>0</v>
      </c>
      <c r="H1299" s="53"/>
      <c r="I1299" s="90"/>
      <c r="J1299" s="44">
        <v>0</v>
      </c>
      <c r="K1299" s="42"/>
      <c r="L1299" s="59"/>
      <c r="M1299" s="44">
        <v>0</v>
      </c>
    </row>
    <row r="1300" spans="2:13" customFormat="1" hidden="1">
      <c r="B1300" s="43" t="s">
        <v>1446</v>
      </c>
      <c r="C1300" s="45" t="s">
        <v>101</v>
      </c>
      <c r="D1300" s="44">
        <v>0</v>
      </c>
      <c r="E1300" s="53"/>
      <c r="F1300" s="90"/>
      <c r="G1300" s="44">
        <v>0</v>
      </c>
      <c r="H1300" s="53"/>
      <c r="I1300" s="90"/>
      <c r="J1300" s="44">
        <v>0</v>
      </c>
      <c r="K1300" s="42"/>
      <c r="L1300" s="59"/>
      <c r="M1300" s="44">
        <v>0</v>
      </c>
    </row>
    <row r="1301" spans="2:13" customFormat="1" hidden="1">
      <c r="B1301" s="43" t="s">
        <v>1447</v>
      </c>
      <c r="C1301" s="6" t="s">
        <v>103</v>
      </c>
      <c r="D1301" s="44">
        <v>0</v>
      </c>
      <c r="E1301" s="53"/>
      <c r="F1301" s="90"/>
      <c r="G1301" s="44">
        <v>0</v>
      </c>
      <c r="H1301" s="53"/>
      <c r="I1301" s="90"/>
      <c r="J1301" s="44">
        <v>0</v>
      </c>
      <c r="K1301" s="42"/>
      <c r="L1301" s="59"/>
      <c r="M1301" s="44">
        <v>0</v>
      </c>
    </row>
    <row r="1302" spans="2:13" customFormat="1" hidden="1">
      <c r="B1302" s="43" t="s">
        <v>1448</v>
      </c>
      <c r="C1302" s="6" t="s">
        <v>105</v>
      </c>
      <c r="D1302" s="44">
        <v>0</v>
      </c>
      <c r="E1302" s="53"/>
      <c r="F1302" s="90"/>
      <c r="G1302" s="44">
        <v>0</v>
      </c>
      <c r="H1302" s="53"/>
      <c r="I1302" s="90"/>
      <c r="J1302" s="44">
        <v>0</v>
      </c>
      <c r="K1302" s="42"/>
      <c r="L1302" s="59"/>
      <c r="M1302" s="44">
        <v>0</v>
      </c>
    </row>
    <row r="1303" spans="2:13" customFormat="1" hidden="1">
      <c r="B1303" s="43" t="s">
        <v>1449</v>
      </c>
      <c r="C1303" s="6" t="s">
        <v>107</v>
      </c>
      <c r="D1303" s="44">
        <v>0</v>
      </c>
      <c r="E1303" s="53"/>
      <c r="F1303" s="90"/>
      <c r="G1303" s="44">
        <v>0</v>
      </c>
      <c r="H1303" s="53"/>
      <c r="I1303" s="90"/>
      <c r="J1303" s="44">
        <v>0</v>
      </c>
      <c r="K1303" s="42"/>
      <c r="L1303" s="59"/>
      <c r="M1303" s="44">
        <v>0</v>
      </c>
    </row>
    <row r="1304" spans="2:13" customFormat="1" hidden="1">
      <c r="B1304" s="43" t="s">
        <v>1450</v>
      </c>
      <c r="C1304" s="45" t="s">
        <v>109</v>
      </c>
      <c r="D1304" s="44">
        <v>0</v>
      </c>
      <c r="E1304" s="53"/>
      <c r="F1304" s="90"/>
      <c r="G1304" s="44">
        <v>0</v>
      </c>
      <c r="H1304" s="53"/>
      <c r="I1304" s="90"/>
      <c r="J1304" s="44">
        <v>0</v>
      </c>
      <c r="K1304" s="42"/>
      <c r="L1304" s="59"/>
      <c r="M1304" s="44">
        <v>0</v>
      </c>
    </row>
    <row r="1305" spans="2:13" customFormat="1" hidden="1">
      <c r="B1305" s="43" t="s">
        <v>1451</v>
      </c>
      <c r="C1305" s="45" t="s">
        <v>111</v>
      </c>
      <c r="D1305" s="44">
        <v>0</v>
      </c>
      <c r="E1305" s="53"/>
      <c r="F1305" s="90"/>
      <c r="G1305" s="44">
        <v>0</v>
      </c>
      <c r="H1305" s="53"/>
      <c r="I1305" s="90"/>
      <c r="J1305" s="44">
        <v>0</v>
      </c>
      <c r="K1305" s="42"/>
      <c r="L1305" s="59"/>
      <c r="M1305" s="44">
        <v>0</v>
      </c>
    </row>
    <row r="1306" spans="2:13" customFormat="1" hidden="1">
      <c r="B1306" s="43" t="s">
        <v>1452</v>
      </c>
      <c r="C1306" s="45" t="s">
        <v>113</v>
      </c>
      <c r="D1306" s="44">
        <v>0</v>
      </c>
      <c r="E1306" s="53"/>
      <c r="F1306" s="90"/>
      <c r="G1306" s="44">
        <v>0</v>
      </c>
      <c r="H1306" s="53"/>
      <c r="I1306" s="90"/>
      <c r="J1306" s="44">
        <v>0</v>
      </c>
      <c r="K1306" s="42"/>
      <c r="L1306" s="59"/>
      <c r="M1306" s="44">
        <v>0</v>
      </c>
    </row>
    <row r="1307" spans="2:13" customFormat="1" hidden="1">
      <c r="B1307" s="43" t="s">
        <v>1453</v>
      </c>
      <c r="C1307" s="45" t="s">
        <v>115</v>
      </c>
      <c r="D1307" s="44">
        <v>0</v>
      </c>
      <c r="E1307" s="53"/>
      <c r="F1307" s="90"/>
      <c r="G1307" s="44">
        <v>0</v>
      </c>
      <c r="H1307" s="53"/>
      <c r="I1307" s="90"/>
      <c r="J1307" s="44">
        <v>0</v>
      </c>
      <c r="K1307" s="42"/>
      <c r="L1307" s="59"/>
      <c r="M1307" s="44">
        <v>0</v>
      </c>
    </row>
    <row r="1308" spans="2:13" customFormat="1" hidden="1">
      <c r="B1308" s="39" t="s">
        <v>1454</v>
      </c>
      <c r="C1308" s="40" t="s">
        <v>117</v>
      </c>
      <c r="D1308" s="46">
        <f>SUM(D1309:D1311)</f>
        <v>0</v>
      </c>
      <c r="E1308" s="53"/>
      <c r="F1308" s="91"/>
      <c r="G1308" s="46">
        <f>SUM(G1309:G1311)</f>
        <v>0</v>
      </c>
      <c r="H1308" s="53"/>
      <c r="I1308" s="91"/>
      <c r="J1308" s="46">
        <f>SUM(J1309:J1311)</f>
        <v>0</v>
      </c>
      <c r="K1308" s="42"/>
      <c r="L1308" s="59"/>
      <c r="M1308" s="46">
        <f>SUM(M1309:M1311)</f>
        <v>0</v>
      </c>
    </row>
    <row r="1309" spans="2:13" customFormat="1" hidden="1">
      <c r="B1309" s="43" t="s">
        <v>1455</v>
      </c>
      <c r="C1309" s="45" t="s">
        <v>119</v>
      </c>
      <c r="D1309" s="44">
        <v>0</v>
      </c>
      <c r="E1309" s="53"/>
      <c r="F1309" s="90"/>
      <c r="G1309" s="44">
        <v>0</v>
      </c>
      <c r="H1309" s="53"/>
      <c r="I1309" s="90"/>
      <c r="J1309" s="44">
        <v>0</v>
      </c>
      <c r="K1309" s="42"/>
      <c r="L1309" s="59"/>
      <c r="M1309" s="44">
        <v>0</v>
      </c>
    </row>
    <row r="1310" spans="2:13" customFormat="1" hidden="1">
      <c r="B1310" s="43" t="s">
        <v>1456</v>
      </c>
      <c r="C1310" s="45" t="s">
        <v>121</v>
      </c>
      <c r="D1310" s="44">
        <v>0</v>
      </c>
      <c r="E1310" s="53"/>
      <c r="F1310" s="90"/>
      <c r="G1310" s="44">
        <v>0</v>
      </c>
      <c r="H1310" s="53"/>
      <c r="I1310" s="90"/>
      <c r="J1310" s="44">
        <v>0</v>
      </c>
      <c r="K1310" s="42"/>
      <c r="L1310" s="59"/>
      <c r="M1310" s="44">
        <v>0</v>
      </c>
    </row>
    <row r="1311" spans="2:13" customFormat="1" hidden="1">
      <c r="B1311" s="43" t="s">
        <v>1457</v>
      </c>
      <c r="C1311" s="45" t="s">
        <v>123</v>
      </c>
      <c r="D1311" s="44">
        <v>0</v>
      </c>
      <c r="E1311" s="53"/>
      <c r="F1311" s="90"/>
      <c r="G1311" s="44">
        <v>0</v>
      </c>
      <c r="H1311" s="53"/>
      <c r="I1311" s="90"/>
      <c r="J1311" s="44">
        <v>0</v>
      </c>
      <c r="K1311" s="42"/>
      <c r="L1311" s="59"/>
      <c r="M1311" s="44">
        <v>0</v>
      </c>
    </row>
    <row r="1312" spans="2:13" customFormat="1" hidden="1">
      <c r="B1312" s="39" t="s">
        <v>1458</v>
      </c>
      <c r="C1312" s="40" t="s">
        <v>125</v>
      </c>
      <c r="D1312" s="46">
        <f>SUM(D1313:D1316)</f>
        <v>0</v>
      </c>
      <c r="E1312" s="53"/>
      <c r="F1312" s="91"/>
      <c r="G1312" s="46">
        <f>SUM(G1313:G1316)</f>
        <v>0</v>
      </c>
      <c r="H1312" s="53"/>
      <c r="I1312" s="91"/>
      <c r="J1312" s="46">
        <f>SUM(J1313:J1316)</f>
        <v>0</v>
      </c>
      <c r="K1312" s="42"/>
      <c r="L1312" s="59"/>
      <c r="M1312" s="46">
        <f>SUM(M1313:M1316)</f>
        <v>0</v>
      </c>
    </row>
    <row r="1313" spans="1:13" customFormat="1" hidden="1">
      <c r="B1313" s="43" t="s">
        <v>1459</v>
      </c>
      <c r="C1313" s="45" t="s">
        <v>127</v>
      </c>
      <c r="D1313" s="44">
        <v>0</v>
      </c>
      <c r="E1313" s="53"/>
      <c r="F1313" s="90"/>
      <c r="G1313" s="44">
        <v>0</v>
      </c>
      <c r="H1313" s="53"/>
      <c r="I1313" s="90"/>
      <c r="J1313" s="44">
        <v>0</v>
      </c>
      <c r="K1313" s="42"/>
      <c r="L1313" s="59"/>
      <c r="M1313" s="44">
        <v>0</v>
      </c>
    </row>
    <row r="1314" spans="1:13" customFormat="1" hidden="1">
      <c r="B1314" s="43" t="s">
        <v>1460</v>
      </c>
      <c r="C1314" s="45" t="s">
        <v>129</v>
      </c>
      <c r="D1314" s="44">
        <v>0</v>
      </c>
      <c r="E1314" s="53"/>
      <c r="F1314" s="90"/>
      <c r="G1314" s="44">
        <v>0</v>
      </c>
      <c r="H1314" s="53"/>
      <c r="I1314" s="90"/>
      <c r="J1314" s="44">
        <v>0</v>
      </c>
      <c r="K1314" s="42"/>
      <c r="L1314" s="59"/>
      <c r="M1314" s="44">
        <v>0</v>
      </c>
    </row>
    <row r="1315" spans="1:13" customFormat="1" hidden="1">
      <c r="B1315" s="43" t="s">
        <v>1461</v>
      </c>
      <c r="C1315" s="6" t="s">
        <v>131</v>
      </c>
      <c r="D1315" s="44">
        <v>0</v>
      </c>
      <c r="E1315" s="53"/>
      <c r="F1315" s="90"/>
      <c r="G1315" s="44">
        <v>0</v>
      </c>
      <c r="H1315" s="53"/>
      <c r="I1315" s="90"/>
      <c r="J1315" s="44">
        <v>0</v>
      </c>
      <c r="K1315" s="42"/>
      <c r="L1315" s="59"/>
      <c r="M1315" s="44">
        <v>0</v>
      </c>
    </row>
    <row r="1316" spans="1:13" customFormat="1" hidden="1">
      <c r="B1316" s="43" t="s">
        <v>1462</v>
      </c>
      <c r="C1316" s="45" t="s">
        <v>133</v>
      </c>
      <c r="D1316" s="44">
        <v>0</v>
      </c>
      <c r="E1316" s="53"/>
      <c r="F1316" s="90"/>
      <c r="G1316" s="44">
        <v>0</v>
      </c>
      <c r="H1316" s="53"/>
      <c r="I1316" s="90"/>
      <c r="J1316" s="44">
        <v>0</v>
      </c>
      <c r="K1316" s="42"/>
      <c r="L1316" s="59"/>
      <c r="M1316" s="44">
        <v>0</v>
      </c>
    </row>
    <row r="1317" spans="1:13" hidden="1">
      <c r="A1317" s="21" t="s">
        <v>5618</v>
      </c>
      <c r="B1317" s="99" t="s">
        <v>5717</v>
      </c>
      <c r="C1317" s="71" t="s">
        <v>135</v>
      </c>
      <c r="D1317" s="125">
        <f>SUM(D1318:D1320)</f>
        <v>15000</v>
      </c>
      <c r="E1317" s="108"/>
      <c r="F1317" s="126"/>
      <c r="G1317" s="125">
        <f>SUM(G1318:G1320)</f>
        <v>16500</v>
      </c>
      <c r="H1317" s="108"/>
      <c r="I1317" s="126"/>
      <c r="J1317" s="125">
        <f>SUM(J1318:J1320)</f>
        <v>1879</v>
      </c>
      <c r="L1317" s="65"/>
      <c r="M1317" s="125">
        <f>SUM(M1318:M1320)</f>
        <v>0</v>
      </c>
    </row>
    <row r="1318" spans="1:13" hidden="1">
      <c r="A1318" s="21" t="s">
        <v>5618</v>
      </c>
      <c r="B1318" s="30" t="s">
        <v>5718</v>
      </c>
      <c r="C1318" s="36" t="s">
        <v>137</v>
      </c>
      <c r="D1318" s="128">
        <v>15000</v>
      </c>
      <c r="E1318" s="108">
        <f>IF(D1318&lt;G1318,G1318-D1318,0)</f>
        <v>1500</v>
      </c>
      <c r="F1318" s="108">
        <f>IF(D1318&gt;G1318,D1318-G1318,0)</f>
        <v>0</v>
      </c>
      <c r="G1318" s="128">
        <v>16500</v>
      </c>
      <c r="H1318" s="108"/>
      <c r="I1318" s="108">
        <v>14621</v>
      </c>
      <c r="J1318" s="128">
        <f>+G1318+H1318-I1318</f>
        <v>1879</v>
      </c>
      <c r="L1318" s="65"/>
      <c r="M1318" s="128">
        <v>0</v>
      </c>
    </row>
    <row r="1319" spans="1:13" customFormat="1" hidden="1">
      <c r="B1319" s="43" t="s">
        <v>1463</v>
      </c>
      <c r="C1319" s="45" t="s">
        <v>139</v>
      </c>
      <c r="D1319" s="44">
        <v>0</v>
      </c>
      <c r="E1319" s="53"/>
      <c r="F1319" s="90"/>
      <c r="G1319" s="44">
        <v>0</v>
      </c>
      <c r="H1319" s="53"/>
      <c r="I1319" s="90"/>
      <c r="J1319" s="44">
        <v>0</v>
      </c>
      <c r="K1319" s="42"/>
      <c r="L1319" s="59"/>
      <c r="M1319" s="44">
        <v>0</v>
      </c>
    </row>
    <row r="1320" spans="1:13" customFormat="1" hidden="1">
      <c r="B1320" s="43" t="s">
        <v>1464</v>
      </c>
      <c r="C1320" s="6" t="s">
        <v>141</v>
      </c>
      <c r="D1320" s="44">
        <v>0</v>
      </c>
      <c r="E1320" s="53"/>
      <c r="F1320" s="90"/>
      <c r="G1320" s="44">
        <v>0</v>
      </c>
      <c r="H1320" s="53"/>
      <c r="I1320" s="90"/>
      <c r="J1320" s="44">
        <v>0</v>
      </c>
      <c r="K1320" s="42"/>
      <c r="L1320" s="59"/>
      <c r="M1320" s="44">
        <v>0</v>
      </c>
    </row>
    <row r="1321" spans="1:13" hidden="1">
      <c r="A1321" s="21" t="s">
        <v>5667</v>
      </c>
      <c r="B1321" s="67" t="s">
        <v>5719</v>
      </c>
      <c r="C1321" s="67" t="s">
        <v>143</v>
      </c>
      <c r="D1321" s="130">
        <f>D1322+D1340+D1346+D1357+D1365+D1368+D1373+D1376</f>
        <v>39500</v>
      </c>
      <c r="E1321" s="108"/>
      <c r="F1321" s="106"/>
      <c r="G1321" s="130">
        <f>G1322+G1340+G1346+G1357+G1365+G1368+G1373+G1376</f>
        <v>27500</v>
      </c>
      <c r="H1321" s="108"/>
      <c r="I1321" s="106"/>
      <c r="J1321" s="130">
        <f>J1322+J1340+J1346+J1357+J1365+J1368+J1373+J1376</f>
        <v>24672.33</v>
      </c>
      <c r="L1321" s="65"/>
      <c r="M1321" s="130">
        <f>M1322+M1340+M1346+M1357+M1365+M1368+M1373+M1376</f>
        <v>0</v>
      </c>
    </row>
    <row r="1322" spans="1:13" hidden="1">
      <c r="A1322" s="21" t="s">
        <v>5667</v>
      </c>
      <c r="B1322" s="99" t="s">
        <v>5720</v>
      </c>
      <c r="C1322" s="71" t="s">
        <v>145</v>
      </c>
      <c r="D1322" s="130">
        <f>SUM(D1323:D1339)</f>
        <v>4500</v>
      </c>
      <c r="E1322" s="108"/>
      <c r="F1322" s="106"/>
      <c r="G1322" s="130">
        <f>SUM(G1323:G1339)</f>
        <v>4500</v>
      </c>
      <c r="H1322" s="108"/>
      <c r="I1322" s="106"/>
      <c r="J1322" s="130">
        <f>SUM(J1323:J1339)</f>
        <v>3884.93</v>
      </c>
      <c r="L1322" s="65"/>
      <c r="M1322" s="130">
        <f>SUM(M1323:M1339)</f>
        <v>0</v>
      </c>
    </row>
    <row r="1323" spans="1:13" hidden="1">
      <c r="A1323" s="21" t="s">
        <v>5667</v>
      </c>
      <c r="B1323" s="30" t="s">
        <v>5721</v>
      </c>
      <c r="C1323" s="36" t="s">
        <v>147</v>
      </c>
      <c r="D1323" s="128">
        <v>2500</v>
      </c>
      <c r="E1323" s="108">
        <f>IF(D1323&lt;G1323,G1323-D1323,0)</f>
        <v>0</v>
      </c>
      <c r="F1323" s="108">
        <f>IF(D1323&gt;G1323,D1323-G1323,0)</f>
        <v>0</v>
      </c>
      <c r="G1323" s="128">
        <v>2500</v>
      </c>
      <c r="H1323" s="108"/>
      <c r="I1323" s="108">
        <v>284.07</v>
      </c>
      <c r="J1323" s="128">
        <f t="shared" ref="J1323:J1324" si="19">+G1323+H1323-I1323</f>
        <v>2215.9299999999998</v>
      </c>
      <c r="L1323" s="65"/>
      <c r="M1323" s="128">
        <v>0</v>
      </c>
    </row>
    <row r="1324" spans="1:13" hidden="1">
      <c r="A1324" s="21" t="s">
        <v>5667</v>
      </c>
      <c r="B1324" s="30" t="s">
        <v>5722</v>
      </c>
      <c r="C1324" s="36" t="s">
        <v>149</v>
      </c>
      <c r="D1324" s="128">
        <v>2000</v>
      </c>
      <c r="E1324" s="108">
        <f>IF(D1324&lt;G1324,G1324-D1324,0)</f>
        <v>0</v>
      </c>
      <c r="F1324" s="108">
        <f>IF(D1324&gt;G1324,D1324-G1324,0)</f>
        <v>0</v>
      </c>
      <c r="G1324" s="128">
        <v>2000</v>
      </c>
      <c r="H1324" s="108"/>
      <c r="I1324" s="108">
        <v>331</v>
      </c>
      <c r="J1324" s="128">
        <f t="shared" si="19"/>
        <v>1669</v>
      </c>
      <c r="L1324" s="65"/>
      <c r="M1324" s="128">
        <v>0</v>
      </c>
    </row>
    <row r="1325" spans="1:13" customFormat="1" hidden="1">
      <c r="B1325" s="43" t="s">
        <v>1465</v>
      </c>
      <c r="C1325" s="6" t="s">
        <v>151</v>
      </c>
      <c r="D1325" s="44">
        <v>0</v>
      </c>
      <c r="E1325" s="53"/>
      <c r="F1325" s="90"/>
      <c r="G1325" s="44">
        <v>0</v>
      </c>
      <c r="H1325" s="53"/>
      <c r="I1325" s="90"/>
      <c r="J1325" s="44">
        <v>0</v>
      </c>
      <c r="K1325" s="42"/>
      <c r="L1325" s="59"/>
      <c r="M1325" s="44">
        <v>0</v>
      </c>
    </row>
    <row r="1326" spans="1:13" customFormat="1" hidden="1">
      <c r="B1326" s="43" t="s">
        <v>1466</v>
      </c>
      <c r="C1326" s="45" t="s">
        <v>153</v>
      </c>
      <c r="D1326" s="44">
        <v>0</v>
      </c>
      <c r="E1326" s="53"/>
      <c r="F1326" s="90"/>
      <c r="G1326" s="44">
        <v>0</v>
      </c>
      <c r="H1326" s="53"/>
      <c r="I1326" s="90"/>
      <c r="J1326" s="44">
        <v>0</v>
      </c>
      <c r="K1326" s="42"/>
      <c r="L1326" s="59"/>
      <c r="M1326" s="44">
        <v>0</v>
      </c>
    </row>
    <row r="1327" spans="1:13" customFormat="1" hidden="1">
      <c r="B1327" s="43" t="s">
        <v>1467</v>
      </c>
      <c r="C1327" s="45" t="s">
        <v>155</v>
      </c>
      <c r="D1327" s="44">
        <v>0</v>
      </c>
      <c r="E1327" s="53"/>
      <c r="F1327" s="90"/>
      <c r="G1327" s="44">
        <v>0</v>
      </c>
      <c r="H1327" s="53"/>
      <c r="I1327" s="90"/>
      <c r="J1327" s="44">
        <v>0</v>
      </c>
      <c r="K1327" s="42"/>
      <c r="L1327" s="59"/>
      <c r="M1327" s="44">
        <v>0</v>
      </c>
    </row>
    <row r="1328" spans="1:13" customFormat="1" hidden="1">
      <c r="B1328" s="43" t="s">
        <v>1468</v>
      </c>
      <c r="C1328" s="6" t="s">
        <v>157</v>
      </c>
      <c r="D1328" s="44">
        <v>0</v>
      </c>
      <c r="E1328" s="53"/>
      <c r="F1328" s="90"/>
      <c r="G1328" s="44">
        <v>0</v>
      </c>
      <c r="H1328" s="53"/>
      <c r="I1328" s="90"/>
      <c r="J1328" s="44">
        <v>0</v>
      </c>
      <c r="K1328" s="42"/>
      <c r="L1328" s="59"/>
      <c r="M1328" s="44">
        <v>0</v>
      </c>
    </row>
    <row r="1329" spans="2:13" customFormat="1" hidden="1">
      <c r="B1329" s="43" t="s">
        <v>1469</v>
      </c>
      <c r="C1329" s="45" t="s">
        <v>159</v>
      </c>
      <c r="D1329" s="44">
        <v>0</v>
      </c>
      <c r="E1329" s="53"/>
      <c r="F1329" s="90"/>
      <c r="G1329" s="44">
        <v>0</v>
      </c>
      <c r="H1329" s="53"/>
      <c r="I1329" s="90"/>
      <c r="J1329" s="44">
        <v>0</v>
      </c>
      <c r="K1329" s="42"/>
      <c r="L1329" s="59"/>
      <c r="M1329" s="44">
        <v>0</v>
      </c>
    </row>
    <row r="1330" spans="2:13" customFormat="1" hidden="1">
      <c r="B1330" s="43" t="s">
        <v>1470</v>
      </c>
      <c r="C1330" s="45" t="s">
        <v>161</v>
      </c>
      <c r="D1330" s="44">
        <v>0</v>
      </c>
      <c r="E1330" s="53"/>
      <c r="F1330" s="90"/>
      <c r="G1330" s="44">
        <v>0</v>
      </c>
      <c r="H1330" s="53"/>
      <c r="I1330" s="90"/>
      <c r="J1330" s="44">
        <v>0</v>
      </c>
      <c r="K1330" s="42"/>
      <c r="L1330" s="59"/>
      <c r="M1330" s="44">
        <v>0</v>
      </c>
    </row>
    <row r="1331" spans="2:13" customFormat="1" hidden="1">
      <c r="B1331" s="43" t="s">
        <v>1471</v>
      </c>
      <c r="C1331" s="45" t="s">
        <v>163</v>
      </c>
      <c r="D1331" s="44">
        <v>0</v>
      </c>
      <c r="E1331" s="53"/>
      <c r="F1331" s="90"/>
      <c r="G1331" s="44">
        <v>0</v>
      </c>
      <c r="H1331" s="53"/>
      <c r="I1331" s="90"/>
      <c r="J1331" s="44">
        <v>0</v>
      </c>
      <c r="K1331" s="42"/>
      <c r="L1331" s="59"/>
      <c r="M1331" s="44">
        <v>0</v>
      </c>
    </row>
    <row r="1332" spans="2:13" customFormat="1" hidden="1">
      <c r="B1332" s="43" t="s">
        <v>1472</v>
      </c>
      <c r="C1332" s="45" t="s">
        <v>165</v>
      </c>
      <c r="D1332" s="44">
        <v>0</v>
      </c>
      <c r="E1332" s="53"/>
      <c r="F1332" s="90"/>
      <c r="G1332" s="44">
        <v>0</v>
      </c>
      <c r="H1332" s="53"/>
      <c r="I1332" s="90"/>
      <c r="J1332" s="44">
        <v>0</v>
      </c>
      <c r="K1332" s="42"/>
      <c r="L1332" s="59"/>
      <c r="M1332" s="44">
        <v>0</v>
      </c>
    </row>
    <row r="1333" spans="2:13" hidden="1">
      <c r="B1333" s="28" t="s">
        <v>1473</v>
      </c>
      <c r="C1333" s="36" t="s">
        <v>167</v>
      </c>
      <c r="D1333" s="50">
        <v>0</v>
      </c>
      <c r="E1333" s="53"/>
      <c r="F1333" s="90"/>
      <c r="G1333" s="50">
        <v>0</v>
      </c>
      <c r="H1333" s="53"/>
      <c r="I1333" s="90"/>
      <c r="J1333" s="50">
        <v>0</v>
      </c>
      <c r="L1333" s="65"/>
      <c r="M1333" s="50">
        <v>0</v>
      </c>
    </row>
    <row r="1334" spans="2:13" customFormat="1" hidden="1">
      <c r="B1334" s="39" t="s">
        <v>1474</v>
      </c>
      <c r="C1334" s="40" t="s">
        <v>169</v>
      </c>
      <c r="D1334" s="44">
        <v>0</v>
      </c>
      <c r="E1334" s="53"/>
      <c r="F1334" s="90"/>
      <c r="G1334" s="44">
        <v>0</v>
      </c>
      <c r="H1334" s="53"/>
      <c r="I1334" s="90"/>
      <c r="J1334" s="44">
        <v>0</v>
      </c>
      <c r="K1334" s="42"/>
      <c r="L1334" s="59"/>
      <c r="M1334" s="44">
        <v>0</v>
      </c>
    </row>
    <row r="1335" spans="2:13" customFormat="1" hidden="1">
      <c r="B1335" s="43" t="s">
        <v>1475</v>
      </c>
      <c r="C1335" s="45" t="s">
        <v>171</v>
      </c>
      <c r="D1335" s="44">
        <v>0</v>
      </c>
      <c r="E1335" s="53"/>
      <c r="F1335" s="90"/>
      <c r="G1335" s="44">
        <v>0</v>
      </c>
      <c r="H1335" s="53"/>
      <c r="I1335" s="90"/>
      <c r="J1335" s="44">
        <v>0</v>
      </c>
      <c r="K1335" s="42"/>
      <c r="L1335" s="59"/>
      <c r="M1335" s="44">
        <v>0</v>
      </c>
    </row>
    <row r="1336" spans="2:13" customFormat="1" hidden="1">
      <c r="B1336" s="43" t="s">
        <v>1476</v>
      </c>
      <c r="C1336" s="45" t="s">
        <v>173</v>
      </c>
      <c r="D1336" s="44">
        <v>0</v>
      </c>
      <c r="E1336" s="53"/>
      <c r="F1336" s="90"/>
      <c r="G1336" s="44">
        <v>0</v>
      </c>
      <c r="H1336" s="53"/>
      <c r="I1336" s="90"/>
      <c r="J1336" s="44">
        <v>0</v>
      </c>
      <c r="K1336" s="42"/>
      <c r="L1336" s="59"/>
      <c r="M1336" s="44">
        <v>0</v>
      </c>
    </row>
    <row r="1337" spans="2:13" customFormat="1" hidden="1">
      <c r="B1337" s="43" t="s">
        <v>1477</v>
      </c>
      <c r="C1337" s="45" t="s">
        <v>175</v>
      </c>
      <c r="D1337" s="44">
        <v>0</v>
      </c>
      <c r="E1337" s="53"/>
      <c r="F1337" s="90"/>
      <c r="G1337" s="44">
        <v>0</v>
      </c>
      <c r="H1337" s="53"/>
      <c r="I1337" s="90"/>
      <c r="J1337" s="44">
        <v>0</v>
      </c>
      <c r="K1337" s="42"/>
      <c r="L1337" s="59"/>
      <c r="M1337" s="44">
        <v>0</v>
      </c>
    </row>
    <row r="1338" spans="2:13" customFormat="1" hidden="1">
      <c r="B1338" s="43" t="s">
        <v>1478</v>
      </c>
      <c r="C1338" s="45" t="s">
        <v>177</v>
      </c>
      <c r="D1338" s="44">
        <v>0</v>
      </c>
      <c r="E1338" s="53"/>
      <c r="F1338" s="90"/>
      <c r="G1338" s="44">
        <v>0</v>
      </c>
      <c r="H1338" s="53"/>
      <c r="I1338" s="90"/>
      <c r="J1338" s="44">
        <v>0</v>
      </c>
      <c r="K1338" s="42"/>
      <c r="L1338" s="59"/>
      <c r="M1338" s="44">
        <v>0</v>
      </c>
    </row>
    <row r="1339" spans="2:13" customFormat="1" hidden="1">
      <c r="B1339" s="43" t="s">
        <v>1479</v>
      </c>
      <c r="C1339" s="45" t="s">
        <v>179</v>
      </c>
      <c r="D1339" s="44">
        <v>0</v>
      </c>
      <c r="E1339" s="53"/>
      <c r="F1339" s="90"/>
      <c r="G1339" s="44">
        <v>0</v>
      </c>
      <c r="H1339" s="53"/>
      <c r="I1339" s="90"/>
      <c r="J1339" s="44">
        <v>0</v>
      </c>
      <c r="K1339" s="42"/>
      <c r="L1339" s="59"/>
      <c r="M1339" s="44">
        <v>0</v>
      </c>
    </row>
    <row r="1340" spans="2:13" customFormat="1" hidden="1">
      <c r="B1340" s="39" t="s">
        <v>1480</v>
      </c>
      <c r="C1340" s="40" t="s">
        <v>5451</v>
      </c>
      <c r="D1340" s="46">
        <f>SUM(D1341:D1345)</f>
        <v>0</v>
      </c>
      <c r="E1340" s="53"/>
      <c r="F1340" s="91"/>
      <c r="G1340" s="46">
        <f>SUM(G1341:G1345)</f>
        <v>0</v>
      </c>
      <c r="H1340" s="53"/>
      <c r="I1340" s="91"/>
      <c r="J1340" s="46">
        <f>SUM(J1341:J1345)</f>
        <v>0</v>
      </c>
      <c r="K1340" s="42"/>
      <c r="L1340" s="59"/>
      <c r="M1340" s="46">
        <f>SUM(M1341:M1345)</f>
        <v>0</v>
      </c>
    </row>
    <row r="1341" spans="2:13" customFormat="1" hidden="1">
      <c r="B1341" s="43" t="s">
        <v>1481</v>
      </c>
      <c r="C1341" s="45" t="s">
        <v>182</v>
      </c>
      <c r="D1341" s="44">
        <v>0</v>
      </c>
      <c r="E1341" s="53"/>
      <c r="F1341" s="90"/>
      <c r="G1341" s="44">
        <v>0</v>
      </c>
      <c r="H1341" s="53"/>
      <c r="I1341" s="90"/>
      <c r="J1341" s="44">
        <v>0</v>
      </c>
      <c r="K1341" s="42"/>
      <c r="L1341" s="59"/>
      <c r="M1341" s="44">
        <v>0</v>
      </c>
    </row>
    <row r="1342" spans="2:13" customFormat="1" hidden="1">
      <c r="B1342" s="43" t="s">
        <v>1482</v>
      </c>
      <c r="C1342" s="45" t="s">
        <v>184</v>
      </c>
      <c r="D1342" s="44">
        <v>0</v>
      </c>
      <c r="E1342" s="53"/>
      <c r="F1342" s="90"/>
      <c r="G1342" s="44">
        <v>0</v>
      </c>
      <c r="H1342" s="53"/>
      <c r="I1342" s="90"/>
      <c r="J1342" s="44">
        <v>0</v>
      </c>
      <c r="K1342" s="42"/>
      <c r="L1342" s="59"/>
      <c r="M1342" s="44">
        <v>0</v>
      </c>
    </row>
    <row r="1343" spans="2:13" customFormat="1" hidden="1">
      <c r="B1343" s="43" t="s">
        <v>1483</v>
      </c>
      <c r="C1343" s="45" t="s">
        <v>186</v>
      </c>
      <c r="D1343" s="44">
        <v>0</v>
      </c>
      <c r="E1343" s="53"/>
      <c r="F1343" s="90"/>
      <c r="G1343" s="44">
        <v>0</v>
      </c>
      <c r="H1343" s="53"/>
      <c r="I1343" s="90"/>
      <c r="J1343" s="44">
        <v>0</v>
      </c>
      <c r="K1343" s="42"/>
      <c r="L1343" s="59"/>
      <c r="M1343" s="44">
        <v>0</v>
      </c>
    </row>
    <row r="1344" spans="2:13" customFormat="1" hidden="1">
      <c r="B1344" s="43" t="s">
        <v>1484</v>
      </c>
      <c r="C1344" s="45" t="s">
        <v>189</v>
      </c>
      <c r="D1344" s="44">
        <v>0</v>
      </c>
      <c r="E1344" s="53"/>
      <c r="F1344" s="90"/>
      <c r="G1344" s="44">
        <v>0</v>
      </c>
      <c r="H1344" s="53"/>
      <c r="I1344" s="90"/>
      <c r="J1344" s="44">
        <v>0</v>
      </c>
      <c r="K1344" s="42"/>
      <c r="L1344" s="59"/>
      <c r="M1344" s="44">
        <v>0</v>
      </c>
    </row>
    <row r="1345" spans="1:13" customFormat="1" hidden="1">
      <c r="B1345" s="43" t="s">
        <v>1485</v>
      </c>
      <c r="C1345" s="45" t="s">
        <v>190</v>
      </c>
      <c r="D1345" s="44">
        <v>0</v>
      </c>
      <c r="E1345" s="53"/>
      <c r="F1345" s="90"/>
      <c r="G1345" s="44">
        <v>0</v>
      </c>
      <c r="H1345" s="53"/>
      <c r="I1345" s="90"/>
      <c r="J1345" s="44">
        <v>0</v>
      </c>
      <c r="K1345" s="42"/>
      <c r="L1345" s="59"/>
      <c r="M1345" s="44">
        <v>0</v>
      </c>
    </row>
    <row r="1346" spans="1:13" customFormat="1" hidden="1">
      <c r="B1346" s="39" t="s">
        <v>1486</v>
      </c>
      <c r="C1346" s="40" t="s">
        <v>192</v>
      </c>
      <c r="D1346" s="46">
        <f>SUM(D1347:D1356)</f>
        <v>0</v>
      </c>
      <c r="E1346" s="53"/>
      <c r="F1346" s="91"/>
      <c r="G1346" s="46">
        <f>SUM(G1347:G1356)</f>
        <v>0</v>
      </c>
      <c r="H1346" s="53"/>
      <c r="I1346" s="91"/>
      <c r="J1346" s="46">
        <f>SUM(J1347:J1356)</f>
        <v>0</v>
      </c>
      <c r="K1346" s="42"/>
      <c r="L1346" s="59"/>
      <c r="M1346" s="46">
        <f>SUM(M1347:M1356)</f>
        <v>0</v>
      </c>
    </row>
    <row r="1347" spans="1:13" customFormat="1" hidden="1">
      <c r="B1347" s="43" t="s">
        <v>1487</v>
      </c>
      <c r="C1347" s="45" t="s">
        <v>194</v>
      </c>
      <c r="D1347" s="44">
        <v>0</v>
      </c>
      <c r="E1347" s="53"/>
      <c r="F1347" s="90"/>
      <c r="G1347" s="44">
        <v>0</v>
      </c>
      <c r="H1347" s="53"/>
      <c r="I1347" s="90"/>
      <c r="J1347" s="44">
        <v>0</v>
      </c>
      <c r="K1347" s="42"/>
      <c r="L1347" s="59"/>
      <c r="M1347" s="44">
        <v>0</v>
      </c>
    </row>
    <row r="1348" spans="1:13" customFormat="1" hidden="1">
      <c r="B1348" s="43" t="s">
        <v>1488</v>
      </c>
      <c r="C1348" s="45" t="s">
        <v>196</v>
      </c>
      <c r="D1348" s="44">
        <v>0</v>
      </c>
      <c r="E1348" s="53"/>
      <c r="F1348" s="90"/>
      <c r="G1348" s="44">
        <v>0</v>
      </c>
      <c r="H1348" s="53"/>
      <c r="I1348" s="90"/>
      <c r="J1348" s="44">
        <v>0</v>
      </c>
      <c r="K1348" s="42"/>
      <c r="L1348" s="59"/>
      <c r="M1348" s="44">
        <v>0</v>
      </c>
    </row>
    <row r="1349" spans="1:13" customFormat="1" hidden="1">
      <c r="B1349" s="43" t="s">
        <v>1489</v>
      </c>
      <c r="C1349" s="45" t="s">
        <v>198</v>
      </c>
      <c r="D1349" s="44">
        <v>0</v>
      </c>
      <c r="E1349" s="53"/>
      <c r="F1349" s="90"/>
      <c r="G1349" s="44">
        <v>0</v>
      </c>
      <c r="H1349" s="53"/>
      <c r="I1349" s="90"/>
      <c r="J1349" s="44">
        <v>0</v>
      </c>
      <c r="K1349" s="42"/>
      <c r="L1349" s="59"/>
      <c r="M1349" s="44">
        <v>0</v>
      </c>
    </row>
    <row r="1350" spans="1:13" customFormat="1" hidden="1">
      <c r="B1350" s="43" t="s">
        <v>1490</v>
      </c>
      <c r="C1350" s="45" t="s">
        <v>200</v>
      </c>
      <c r="D1350" s="44">
        <v>0</v>
      </c>
      <c r="E1350" s="53"/>
      <c r="F1350" s="90"/>
      <c r="G1350" s="44">
        <v>0</v>
      </c>
      <c r="H1350" s="53"/>
      <c r="I1350" s="90"/>
      <c r="J1350" s="44">
        <v>0</v>
      </c>
      <c r="K1350" s="42"/>
      <c r="L1350" s="59"/>
      <c r="M1350" s="44">
        <v>0</v>
      </c>
    </row>
    <row r="1351" spans="1:13" customFormat="1" hidden="1">
      <c r="B1351" s="43" t="s">
        <v>1491</v>
      </c>
      <c r="C1351" s="45" t="s">
        <v>202</v>
      </c>
      <c r="D1351" s="44">
        <v>0</v>
      </c>
      <c r="E1351" s="53"/>
      <c r="F1351" s="90"/>
      <c r="G1351" s="44">
        <v>0</v>
      </c>
      <c r="H1351" s="53"/>
      <c r="I1351" s="90"/>
      <c r="J1351" s="44">
        <v>0</v>
      </c>
      <c r="K1351" s="42"/>
      <c r="L1351" s="59"/>
      <c r="M1351" s="44">
        <v>0</v>
      </c>
    </row>
    <row r="1352" spans="1:13" customFormat="1" hidden="1">
      <c r="B1352" s="43" t="s">
        <v>1492</v>
      </c>
      <c r="C1352" s="45" t="s">
        <v>204</v>
      </c>
      <c r="D1352" s="44">
        <v>0</v>
      </c>
      <c r="E1352" s="53"/>
      <c r="F1352" s="90"/>
      <c r="G1352" s="44">
        <v>0</v>
      </c>
      <c r="H1352" s="53"/>
      <c r="I1352" s="90"/>
      <c r="J1352" s="44">
        <v>0</v>
      </c>
      <c r="K1352" s="42"/>
      <c r="L1352" s="59"/>
      <c r="M1352" s="44">
        <v>0</v>
      </c>
    </row>
    <row r="1353" spans="1:13" customFormat="1" hidden="1">
      <c r="B1353" s="43" t="s">
        <v>1493</v>
      </c>
      <c r="C1353" s="45" t="s">
        <v>206</v>
      </c>
      <c r="D1353" s="44">
        <v>0</v>
      </c>
      <c r="E1353" s="53"/>
      <c r="F1353" s="90"/>
      <c r="G1353" s="44">
        <v>0</v>
      </c>
      <c r="H1353" s="53"/>
      <c r="I1353" s="90"/>
      <c r="J1353" s="44">
        <v>0</v>
      </c>
      <c r="K1353" s="42"/>
      <c r="L1353" s="59"/>
      <c r="M1353" s="44">
        <v>0</v>
      </c>
    </row>
    <row r="1354" spans="1:13" customFormat="1" hidden="1">
      <c r="B1354" s="43" t="s">
        <v>1494</v>
      </c>
      <c r="C1354" s="45" t="s">
        <v>208</v>
      </c>
      <c r="D1354" s="44">
        <v>0</v>
      </c>
      <c r="E1354" s="53"/>
      <c r="F1354" s="90"/>
      <c r="G1354" s="44">
        <v>0</v>
      </c>
      <c r="H1354" s="53"/>
      <c r="I1354" s="90"/>
      <c r="J1354" s="44">
        <v>0</v>
      </c>
      <c r="K1354" s="42"/>
      <c r="L1354" s="59"/>
      <c r="M1354" s="44">
        <v>0</v>
      </c>
    </row>
    <row r="1355" spans="1:13" customFormat="1" hidden="1">
      <c r="B1355" s="43" t="s">
        <v>1495</v>
      </c>
      <c r="C1355" s="45" t="s">
        <v>210</v>
      </c>
      <c r="D1355" s="44">
        <v>0</v>
      </c>
      <c r="E1355" s="53"/>
      <c r="F1355" s="90"/>
      <c r="G1355" s="44">
        <v>0</v>
      </c>
      <c r="H1355" s="53"/>
      <c r="I1355" s="90"/>
      <c r="J1355" s="44">
        <v>0</v>
      </c>
      <c r="K1355" s="42"/>
      <c r="L1355" s="59"/>
      <c r="M1355" s="44">
        <v>0</v>
      </c>
    </row>
    <row r="1356" spans="1:13" customFormat="1" hidden="1">
      <c r="B1356" s="43" t="s">
        <v>1496</v>
      </c>
      <c r="C1356" s="45" t="s">
        <v>212</v>
      </c>
      <c r="D1356" s="44">
        <v>0</v>
      </c>
      <c r="E1356" s="53"/>
      <c r="F1356" s="90"/>
      <c r="G1356" s="44">
        <v>0</v>
      </c>
      <c r="H1356" s="53"/>
      <c r="I1356" s="90"/>
      <c r="J1356" s="44">
        <v>0</v>
      </c>
      <c r="K1356" s="42"/>
      <c r="L1356" s="59"/>
      <c r="M1356" s="44">
        <v>0</v>
      </c>
    </row>
    <row r="1357" spans="1:13" hidden="1">
      <c r="A1357" s="21" t="s">
        <v>5618</v>
      </c>
      <c r="B1357" s="99" t="s">
        <v>5723</v>
      </c>
      <c r="C1357" s="71" t="s">
        <v>214</v>
      </c>
      <c r="D1357" s="125">
        <f>SUM(D1358:D1364)</f>
        <v>10000</v>
      </c>
      <c r="E1357" s="108"/>
      <c r="F1357" s="126"/>
      <c r="G1357" s="125">
        <f>SUM(G1358:G1364)</f>
        <v>8000</v>
      </c>
      <c r="H1357" s="108"/>
      <c r="I1357" s="126"/>
      <c r="J1357" s="125">
        <f>SUM(J1358:J1364)</f>
        <v>11000</v>
      </c>
      <c r="L1357" s="65"/>
      <c r="M1357" s="125">
        <f>SUM(M1358:M1364)</f>
        <v>0</v>
      </c>
    </row>
    <row r="1358" spans="1:13" customFormat="1" hidden="1">
      <c r="B1358" s="43" t="s">
        <v>1497</v>
      </c>
      <c r="C1358" s="45" t="s">
        <v>216</v>
      </c>
      <c r="D1358" s="44">
        <v>0</v>
      </c>
      <c r="E1358" s="53"/>
      <c r="F1358" s="90"/>
      <c r="G1358" s="44">
        <v>0</v>
      </c>
      <c r="H1358" s="53"/>
      <c r="I1358" s="90"/>
      <c r="J1358" s="44">
        <v>0</v>
      </c>
      <c r="K1358" s="42"/>
      <c r="L1358" s="59"/>
      <c r="M1358" s="44">
        <v>0</v>
      </c>
    </row>
    <row r="1359" spans="1:13" customFormat="1" hidden="1">
      <c r="B1359" s="43" t="s">
        <v>1497</v>
      </c>
      <c r="C1359" s="45" t="s">
        <v>218</v>
      </c>
      <c r="D1359" s="44">
        <v>0</v>
      </c>
      <c r="E1359" s="53"/>
      <c r="F1359" s="90"/>
      <c r="G1359" s="44">
        <v>0</v>
      </c>
      <c r="H1359" s="53"/>
      <c r="I1359" s="90"/>
      <c r="J1359" s="44">
        <v>0</v>
      </c>
      <c r="K1359" s="42"/>
      <c r="L1359" s="59"/>
      <c r="M1359" s="44">
        <v>0</v>
      </c>
    </row>
    <row r="1360" spans="1:13" customFormat="1" hidden="1">
      <c r="B1360" s="43" t="s">
        <v>1498</v>
      </c>
      <c r="C1360" s="45" t="s">
        <v>220</v>
      </c>
      <c r="D1360" s="44">
        <v>0</v>
      </c>
      <c r="E1360" s="53"/>
      <c r="F1360" s="90"/>
      <c r="G1360" s="44">
        <v>0</v>
      </c>
      <c r="H1360" s="53"/>
      <c r="I1360" s="90"/>
      <c r="J1360" s="44">
        <v>0</v>
      </c>
      <c r="K1360" s="42"/>
      <c r="L1360" s="59"/>
      <c r="M1360" s="44">
        <v>0</v>
      </c>
    </row>
    <row r="1361" spans="1:13" hidden="1">
      <c r="A1361" s="21" t="s">
        <v>5618</v>
      </c>
      <c r="B1361" s="30" t="s">
        <v>5724</v>
      </c>
      <c r="C1361" s="36" t="s">
        <v>222</v>
      </c>
      <c r="D1361" s="128">
        <v>10000</v>
      </c>
      <c r="E1361" s="108">
        <f>IF(D1361&lt;G1361,G1361-D1361,0)</f>
        <v>0</v>
      </c>
      <c r="F1361" s="108">
        <f>IF(D1361&gt;G1361,D1361-G1361,0)</f>
        <v>2000</v>
      </c>
      <c r="G1361" s="128">
        <v>8000</v>
      </c>
      <c r="H1361" s="108">
        <v>3000</v>
      </c>
      <c r="I1361" s="108"/>
      <c r="J1361" s="128">
        <f>+G1361+H1361-I1361</f>
        <v>11000</v>
      </c>
      <c r="L1361" s="65"/>
      <c r="M1361" s="128">
        <v>0</v>
      </c>
    </row>
    <row r="1362" spans="1:13" customFormat="1" hidden="1">
      <c r="B1362" s="43" t="s">
        <v>1499</v>
      </c>
      <c r="C1362" s="45" t="s">
        <v>224</v>
      </c>
      <c r="D1362" s="44">
        <v>0</v>
      </c>
      <c r="E1362" s="53"/>
      <c r="F1362" s="90"/>
      <c r="G1362" s="44">
        <v>0</v>
      </c>
      <c r="H1362" s="53"/>
      <c r="I1362" s="90"/>
      <c r="J1362" s="44">
        <v>0</v>
      </c>
      <c r="K1362" s="42"/>
      <c r="L1362" s="59"/>
      <c r="M1362" s="44">
        <v>0</v>
      </c>
    </row>
    <row r="1363" spans="1:13" customFormat="1" hidden="1">
      <c r="B1363" s="43" t="s">
        <v>1500</v>
      </c>
      <c r="C1363" s="45" t="s">
        <v>226</v>
      </c>
      <c r="D1363" s="44">
        <v>0</v>
      </c>
      <c r="E1363" s="53"/>
      <c r="F1363" s="90"/>
      <c r="G1363" s="44">
        <v>0</v>
      </c>
      <c r="H1363" s="53"/>
      <c r="I1363" s="90"/>
      <c r="J1363" s="44">
        <v>0</v>
      </c>
      <c r="K1363" s="42"/>
      <c r="L1363" s="59"/>
      <c r="M1363" s="44">
        <v>0</v>
      </c>
    </row>
    <row r="1364" spans="1:13" customFormat="1" hidden="1">
      <c r="B1364" s="43" t="s">
        <v>1501</v>
      </c>
      <c r="C1364" s="45" t="s">
        <v>228</v>
      </c>
      <c r="D1364" s="44">
        <v>0</v>
      </c>
      <c r="E1364" s="53"/>
      <c r="F1364" s="90"/>
      <c r="G1364" s="44">
        <v>0</v>
      </c>
      <c r="H1364" s="53"/>
      <c r="I1364" s="90"/>
      <c r="J1364" s="44">
        <v>0</v>
      </c>
      <c r="K1364" s="42"/>
      <c r="L1364" s="59"/>
      <c r="M1364" s="44">
        <v>0</v>
      </c>
    </row>
    <row r="1365" spans="1:13" hidden="1">
      <c r="A1365" s="21" t="s">
        <v>5618</v>
      </c>
      <c r="B1365" s="99" t="s">
        <v>5725</v>
      </c>
      <c r="C1365" s="71" t="s">
        <v>230</v>
      </c>
      <c r="D1365" s="125">
        <f>SUM(D1366:D1367)</f>
        <v>25000</v>
      </c>
      <c r="E1365" s="108"/>
      <c r="F1365" s="126"/>
      <c r="G1365" s="125">
        <f>SUM(G1366:G1367)</f>
        <v>15000</v>
      </c>
      <c r="H1365" s="108"/>
      <c r="I1365" s="126"/>
      <c r="J1365" s="125">
        <f>SUM(J1366:J1367)</f>
        <v>9787.4</v>
      </c>
      <c r="L1365" s="65"/>
      <c r="M1365" s="125">
        <f>SUM(M1366:M1367)</f>
        <v>0</v>
      </c>
    </row>
    <row r="1366" spans="1:13" hidden="1">
      <c r="A1366" s="21" t="s">
        <v>5618</v>
      </c>
      <c r="B1366" s="30" t="s">
        <v>5726</v>
      </c>
      <c r="C1366" s="36" t="s">
        <v>232</v>
      </c>
      <c r="D1366" s="128">
        <v>25000</v>
      </c>
      <c r="E1366" s="108">
        <f>IF(D1366&lt;G1366,G1366-D1366,0)</f>
        <v>0</v>
      </c>
      <c r="F1366" s="108">
        <f>IF(D1366&gt;G1366,D1366-G1366,0)</f>
        <v>10000</v>
      </c>
      <c r="G1366" s="128">
        <v>15000</v>
      </c>
      <c r="H1366" s="108"/>
      <c r="I1366" s="108">
        <v>5212.6000000000004</v>
      </c>
      <c r="J1366" s="128">
        <f>+G1366+H1366-I1366</f>
        <v>9787.4</v>
      </c>
      <c r="L1366" s="65"/>
      <c r="M1366" s="128">
        <v>0</v>
      </c>
    </row>
    <row r="1367" spans="1:13" customFormat="1" hidden="1">
      <c r="B1367" s="43" t="s">
        <v>1502</v>
      </c>
      <c r="C1367" s="45" t="s">
        <v>234</v>
      </c>
      <c r="D1367" s="44">
        <v>0</v>
      </c>
      <c r="E1367" s="53"/>
      <c r="F1367" s="90"/>
      <c r="G1367" s="44">
        <v>0</v>
      </c>
      <c r="H1367" s="53"/>
      <c r="I1367" s="90"/>
      <c r="J1367" s="44">
        <v>0</v>
      </c>
      <c r="K1367" s="42"/>
      <c r="L1367" s="59"/>
      <c r="M1367" s="44">
        <v>0</v>
      </c>
    </row>
    <row r="1368" spans="1:13" customFormat="1" hidden="1">
      <c r="B1368" s="39" t="s">
        <v>1503</v>
      </c>
      <c r="C1368" s="40" t="s">
        <v>236</v>
      </c>
      <c r="D1368" s="46">
        <f>SUM(D1369:D1372)</f>
        <v>0</v>
      </c>
      <c r="E1368" s="53"/>
      <c r="F1368" s="91"/>
      <c r="G1368" s="46">
        <f>SUM(G1369:G1372)</f>
        <v>0</v>
      </c>
      <c r="H1368" s="53"/>
      <c r="I1368" s="91"/>
      <c r="J1368" s="46">
        <f>SUM(J1369:J1372)</f>
        <v>0</v>
      </c>
      <c r="K1368" s="42"/>
      <c r="L1368" s="59"/>
      <c r="M1368" s="46">
        <f>SUM(M1369:M1372)</f>
        <v>0</v>
      </c>
    </row>
    <row r="1369" spans="1:13" customFormat="1" hidden="1">
      <c r="B1369" s="43" t="s">
        <v>1504</v>
      </c>
      <c r="C1369" s="45" t="s">
        <v>238</v>
      </c>
      <c r="D1369" s="44">
        <v>0</v>
      </c>
      <c r="E1369" s="53"/>
      <c r="F1369" s="90"/>
      <c r="G1369" s="44">
        <v>0</v>
      </c>
      <c r="H1369" s="53"/>
      <c r="I1369" s="90"/>
      <c r="J1369" s="44">
        <v>0</v>
      </c>
      <c r="K1369" s="42"/>
      <c r="L1369" s="59"/>
      <c r="M1369" s="44">
        <v>0</v>
      </c>
    </row>
    <row r="1370" spans="1:13" customFormat="1" hidden="1">
      <c r="B1370" s="43" t="s">
        <v>1505</v>
      </c>
      <c r="C1370" s="45" t="s">
        <v>240</v>
      </c>
      <c r="D1370" s="44">
        <v>0</v>
      </c>
      <c r="E1370" s="53"/>
      <c r="F1370" s="90"/>
      <c r="G1370" s="44">
        <v>0</v>
      </c>
      <c r="H1370" s="53"/>
      <c r="I1370" s="90"/>
      <c r="J1370" s="44">
        <v>0</v>
      </c>
      <c r="K1370" s="42"/>
      <c r="L1370" s="59"/>
      <c r="M1370" s="44">
        <v>0</v>
      </c>
    </row>
    <row r="1371" spans="1:13" customFormat="1" hidden="1">
      <c r="B1371" s="43" t="s">
        <v>1506</v>
      </c>
      <c r="C1371" s="45" t="s">
        <v>242</v>
      </c>
      <c r="D1371" s="44">
        <v>0</v>
      </c>
      <c r="E1371" s="53"/>
      <c r="F1371" s="90"/>
      <c r="G1371" s="44">
        <v>0</v>
      </c>
      <c r="H1371" s="53"/>
      <c r="I1371" s="90"/>
      <c r="J1371" s="44">
        <v>0</v>
      </c>
      <c r="K1371" s="42"/>
      <c r="L1371" s="59"/>
      <c r="M1371" s="44">
        <v>0</v>
      </c>
    </row>
    <row r="1372" spans="1:13" customFormat="1" hidden="1">
      <c r="B1372" s="43" t="s">
        <v>1507</v>
      </c>
      <c r="C1372" s="45" t="s">
        <v>244</v>
      </c>
      <c r="D1372" s="44">
        <v>0</v>
      </c>
      <c r="E1372" s="53"/>
      <c r="F1372" s="90"/>
      <c r="G1372" s="44">
        <v>0</v>
      </c>
      <c r="H1372" s="53"/>
      <c r="I1372" s="90"/>
      <c r="J1372" s="44">
        <v>0</v>
      </c>
      <c r="K1372" s="42"/>
      <c r="L1372" s="59"/>
      <c r="M1372" s="44">
        <v>0</v>
      </c>
    </row>
    <row r="1373" spans="1:13" customFormat="1" hidden="1">
      <c r="B1373" s="39" t="s">
        <v>1508</v>
      </c>
      <c r="C1373" s="40" t="s">
        <v>246</v>
      </c>
      <c r="D1373" s="46">
        <f>SUM(D1374:D1375)</f>
        <v>0</v>
      </c>
      <c r="E1373" s="53"/>
      <c r="F1373" s="91"/>
      <c r="G1373" s="46">
        <f>SUM(G1374:G1375)</f>
        <v>0</v>
      </c>
      <c r="H1373" s="53"/>
      <c r="I1373" s="91"/>
      <c r="J1373" s="46">
        <f>SUM(J1374:J1375)</f>
        <v>0</v>
      </c>
      <c r="K1373" s="42"/>
      <c r="L1373" s="59"/>
      <c r="M1373" s="46">
        <f>SUM(M1374:M1375)</f>
        <v>0</v>
      </c>
    </row>
    <row r="1374" spans="1:13" customFormat="1" hidden="1">
      <c r="B1374" s="43" t="s">
        <v>1509</v>
      </c>
      <c r="C1374" s="45" t="s">
        <v>248</v>
      </c>
      <c r="D1374" s="44">
        <v>0</v>
      </c>
      <c r="E1374" s="53"/>
      <c r="F1374" s="90"/>
      <c r="G1374" s="44">
        <v>0</v>
      </c>
      <c r="H1374" s="53"/>
      <c r="I1374" s="90"/>
      <c r="J1374" s="44">
        <v>0</v>
      </c>
      <c r="K1374" s="42"/>
      <c r="L1374" s="59"/>
      <c r="M1374" s="44">
        <v>0</v>
      </c>
    </row>
    <row r="1375" spans="1:13" customFormat="1" hidden="1">
      <c r="B1375" s="43" t="s">
        <v>1510</v>
      </c>
      <c r="C1375" s="45" t="s">
        <v>250</v>
      </c>
      <c r="D1375" s="44">
        <v>0</v>
      </c>
      <c r="E1375" s="53"/>
      <c r="F1375" s="90"/>
      <c r="G1375" s="44">
        <v>0</v>
      </c>
      <c r="H1375" s="53"/>
      <c r="I1375" s="90"/>
      <c r="J1375" s="44">
        <v>0</v>
      </c>
      <c r="K1375" s="42"/>
      <c r="L1375" s="59"/>
      <c r="M1375" s="44">
        <v>0</v>
      </c>
    </row>
    <row r="1376" spans="1:13" customFormat="1" hidden="1">
      <c r="B1376" s="39" t="s">
        <v>1511</v>
      </c>
      <c r="C1376" s="40" t="s">
        <v>252</v>
      </c>
      <c r="D1376" s="46">
        <f>SUM(D1377:D1385)</f>
        <v>0</v>
      </c>
      <c r="E1376" s="53"/>
      <c r="F1376" s="91"/>
      <c r="G1376" s="46">
        <f>SUM(G1377:G1385)</f>
        <v>0</v>
      </c>
      <c r="H1376" s="53"/>
      <c r="I1376" s="91"/>
      <c r="J1376" s="46">
        <f>SUM(J1377:J1385)</f>
        <v>0</v>
      </c>
      <c r="K1376" s="42"/>
      <c r="L1376" s="59"/>
      <c r="M1376" s="46">
        <f>SUM(M1377:M1385)</f>
        <v>0</v>
      </c>
    </row>
    <row r="1377" spans="1:13" customFormat="1" hidden="1">
      <c r="B1377" s="43" t="s">
        <v>1512</v>
      </c>
      <c r="C1377" s="45" t="s">
        <v>254</v>
      </c>
      <c r="D1377" s="44">
        <v>0</v>
      </c>
      <c r="E1377" s="53"/>
      <c r="F1377" s="90"/>
      <c r="G1377" s="44">
        <v>0</v>
      </c>
      <c r="H1377" s="53"/>
      <c r="I1377" s="90"/>
      <c r="J1377" s="44">
        <v>0</v>
      </c>
      <c r="K1377" s="42"/>
      <c r="L1377" s="59"/>
      <c r="M1377" s="44">
        <v>0</v>
      </c>
    </row>
    <row r="1378" spans="1:13" customFormat="1" hidden="1">
      <c r="B1378" s="43" t="s">
        <v>1513</v>
      </c>
      <c r="C1378" s="45" t="s">
        <v>256</v>
      </c>
      <c r="D1378" s="44">
        <v>0</v>
      </c>
      <c r="E1378" s="53"/>
      <c r="F1378" s="90"/>
      <c r="G1378" s="44">
        <v>0</v>
      </c>
      <c r="H1378" s="53"/>
      <c r="I1378" s="90"/>
      <c r="J1378" s="44">
        <v>0</v>
      </c>
      <c r="K1378" s="42"/>
      <c r="L1378" s="59"/>
      <c r="M1378" s="44">
        <v>0</v>
      </c>
    </row>
    <row r="1379" spans="1:13" customFormat="1" hidden="1">
      <c r="B1379" s="43" t="s">
        <v>1514</v>
      </c>
      <c r="C1379" s="45" t="s">
        <v>258</v>
      </c>
      <c r="D1379" s="44">
        <v>0</v>
      </c>
      <c r="E1379" s="53"/>
      <c r="F1379" s="90"/>
      <c r="G1379" s="44">
        <v>0</v>
      </c>
      <c r="H1379" s="53"/>
      <c r="I1379" s="90"/>
      <c r="J1379" s="44">
        <v>0</v>
      </c>
      <c r="K1379" s="42"/>
      <c r="L1379" s="59"/>
      <c r="M1379" s="44">
        <v>0</v>
      </c>
    </row>
    <row r="1380" spans="1:13" customFormat="1" hidden="1">
      <c r="B1380" s="43" t="s">
        <v>1515</v>
      </c>
      <c r="C1380" s="45" t="s">
        <v>260</v>
      </c>
      <c r="D1380" s="44">
        <v>0</v>
      </c>
      <c r="E1380" s="53"/>
      <c r="F1380" s="90"/>
      <c r="G1380" s="44">
        <v>0</v>
      </c>
      <c r="H1380" s="53"/>
      <c r="I1380" s="90"/>
      <c r="J1380" s="44">
        <v>0</v>
      </c>
      <c r="K1380" s="42"/>
      <c r="L1380" s="59"/>
      <c r="M1380" s="44">
        <v>0</v>
      </c>
    </row>
    <row r="1381" spans="1:13" customFormat="1" hidden="1">
      <c r="B1381" s="43" t="s">
        <v>1516</v>
      </c>
      <c r="C1381" s="45" t="s">
        <v>262</v>
      </c>
      <c r="D1381" s="44">
        <v>0</v>
      </c>
      <c r="E1381" s="53"/>
      <c r="F1381" s="90"/>
      <c r="G1381" s="44">
        <v>0</v>
      </c>
      <c r="H1381" s="53"/>
      <c r="I1381" s="90"/>
      <c r="J1381" s="44">
        <v>0</v>
      </c>
      <c r="K1381" s="42"/>
      <c r="L1381" s="59"/>
      <c r="M1381" s="44">
        <v>0</v>
      </c>
    </row>
    <row r="1382" spans="1:13" customFormat="1" hidden="1">
      <c r="B1382" s="43" t="s">
        <v>1517</v>
      </c>
      <c r="C1382" s="45" t="s">
        <v>264</v>
      </c>
      <c r="D1382" s="44">
        <v>0</v>
      </c>
      <c r="E1382" s="53"/>
      <c r="F1382" s="90"/>
      <c r="G1382" s="44">
        <v>0</v>
      </c>
      <c r="H1382" s="53"/>
      <c r="I1382" s="90"/>
      <c r="J1382" s="44">
        <v>0</v>
      </c>
      <c r="K1382" s="42"/>
      <c r="L1382" s="59"/>
      <c r="M1382" s="44">
        <v>0</v>
      </c>
    </row>
    <row r="1383" spans="1:13" customFormat="1" hidden="1">
      <c r="B1383" s="43" t="s">
        <v>1518</v>
      </c>
      <c r="C1383" s="45" t="s">
        <v>266</v>
      </c>
      <c r="D1383" s="44">
        <v>0</v>
      </c>
      <c r="E1383" s="53"/>
      <c r="F1383" s="90"/>
      <c r="G1383" s="44">
        <v>0</v>
      </c>
      <c r="H1383" s="53"/>
      <c r="I1383" s="90"/>
      <c r="J1383" s="44">
        <v>0</v>
      </c>
      <c r="K1383" s="42"/>
      <c r="L1383" s="59"/>
      <c r="M1383" s="44">
        <v>0</v>
      </c>
    </row>
    <row r="1384" spans="1:13" customFormat="1" hidden="1">
      <c r="B1384" s="43" t="s">
        <v>1519</v>
      </c>
      <c r="C1384" s="45" t="s">
        <v>268</v>
      </c>
      <c r="D1384" s="44">
        <v>0</v>
      </c>
      <c r="E1384" s="53"/>
      <c r="F1384" s="90"/>
      <c r="G1384" s="44">
        <v>0</v>
      </c>
      <c r="H1384" s="53"/>
      <c r="I1384" s="90"/>
      <c r="J1384" s="44">
        <v>0</v>
      </c>
      <c r="K1384" s="42"/>
      <c r="L1384" s="59"/>
      <c r="M1384" s="44">
        <v>0</v>
      </c>
    </row>
    <row r="1385" spans="1:13" customFormat="1" hidden="1">
      <c r="B1385" s="43" t="s">
        <v>1520</v>
      </c>
      <c r="C1385" s="45" t="s">
        <v>270</v>
      </c>
      <c r="D1385" s="44">
        <v>0</v>
      </c>
      <c r="E1385" s="53"/>
      <c r="F1385" s="90"/>
      <c r="G1385" s="44">
        <v>0</v>
      </c>
      <c r="H1385" s="53"/>
      <c r="I1385" s="90"/>
      <c r="J1385" s="44">
        <v>0</v>
      </c>
      <c r="K1385" s="42"/>
      <c r="L1385" s="59"/>
      <c r="M1385" s="44">
        <v>0</v>
      </c>
    </row>
    <row r="1386" spans="1:13" hidden="1">
      <c r="A1386" s="21" t="s">
        <v>5618</v>
      </c>
      <c r="B1386" s="67" t="s">
        <v>5727</v>
      </c>
      <c r="C1386" s="67" t="s">
        <v>271</v>
      </c>
      <c r="D1386" s="130">
        <f>D1387+D1399+D1410+D1421+D1435+D1446+D1454+D1467+D1473</f>
        <v>20300</v>
      </c>
      <c r="E1386" s="108"/>
      <c r="F1386" s="106"/>
      <c r="G1386" s="130">
        <f>G1387+G1399+G1410+G1421+G1435+G1446+G1454+G1467+G1473</f>
        <v>20300</v>
      </c>
      <c r="H1386" s="108"/>
      <c r="I1386" s="106"/>
      <c r="J1386" s="130">
        <f>J1387+J1399+J1410+J1421+J1435+J1446+J1454+J1467+J1473</f>
        <v>16669</v>
      </c>
      <c r="L1386" s="65"/>
      <c r="M1386" s="130">
        <f>M1387+M1399+M1410+M1421+M1435+M1446+M1454+M1467+M1473</f>
        <v>0</v>
      </c>
    </row>
    <row r="1387" spans="1:13" hidden="1">
      <c r="A1387" s="21" t="s">
        <v>5618</v>
      </c>
      <c r="B1387" s="99" t="s">
        <v>5728</v>
      </c>
      <c r="C1387" s="71" t="s">
        <v>273</v>
      </c>
      <c r="D1387" s="125">
        <f>SUM(D1388:D1398)</f>
        <v>4500</v>
      </c>
      <c r="E1387" s="108"/>
      <c r="F1387" s="126"/>
      <c r="G1387" s="125">
        <f>SUM(G1388:G1398)</f>
        <v>4500</v>
      </c>
      <c r="H1387" s="108"/>
      <c r="I1387" s="126"/>
      <c r="J1387" s="125">
        <f>SUM(J1388:J1398)</f>
        <v>1669</v>
      </c>
      <c r="L1387" s="65"/>
      <c r="M1387" s="125">
        <f>SUM(M1388:M1398)</f>
        <v>0</v>
      </c>
    </row>
    <row r="1388" spans="1:13" customFormat="1" hidden="1">
      <c r="B1388" s="43" t="s">
        <v>1521</v>
      </c>
      <c r="C1388" s="45" t="s">
        <v>275</v>
      </c>
      <c r="D1388" s="44">
        <v>0</v>
      </c>
      <c r="E1388" s="53"/>
      <c r="F1388" s="90"/>
      <c r="G1388" s="44">
        <v>0</v>
      </c>
      <c r="H1388" s="53"/>
      <c r="I1388" s="90"/>
      <c r="J1388" s="44">
        <v>0</v>
      </c>
      <c r="K1388" s="42"/>
      <c r="L1388" s="59"/>
      <c r="M1388" s="44">
        <v>0</v>
      </c>
    </row>
    <row r="1389" spans="1:13" customFormat="1" hidden="1">
      <c r="B1389" s="43" t="s">
        <v>1522</v>
      </c>
      <c r="C1389" s="45" t="s">
        <v>277</v>
      </c>
      <c r="D1389" s="44">
        <v>0</v>
      </c>
      <c r="E1389" s="53"/>
      <c r="F1389" s="90"/>
      <c r="G1389" s="44">
        <v>0</v>
      </c>
      <c r="H1389" s="53"/>
      <c r="I1389" s="90"/>
      <c r="J1389" s="44">
        <v>0</v>
      </c>
      <c r="K1389" s="42"/>
      <c r="L1389" s="59"/>
      <c r="M1389" s="44">
        <v>0</v>
      </c>
    </row>
    <row r="1390" spans="1:13" customFormat="1" hidden="1">
      <c r="B1390" s="43" t="s">
        <v>1523</v>
      </c>
      <c r="C1390" s="45" t="s">
        <v>279</v>
      </c>
      <c r="D1390" s="44">
        <v>0</v>
      </c>
      <c r="E1390" s="53"/>
      <c r="F1390" s="90"/>
      <c r="G1390" s="44">
        <v>0</v>
      </c>
      <c r="H1390" s="53"/>
      <c r="I1390" s="90"/>
      <c r="J1390" s="44">
        <v>0</v>
      </c>
      <c r="K1390" s="42"/>
      <c r="L1390" s="59"/>
      <c r="M1390" s="44">
        <v>0</v>
      </c>
    </row>
    <row r="1391" spans="1:13" hidden="1">
      <c r="A1391" s="21" t="s">
        <v>5618</v>
      </c>
      <c r="B1391" s="30" t="s">
        <v>5729</v>
      </c>
      <c r="C1391" s="36" t="s">
        <v>281</v>
      </c>
      <c r="D1391" s="128">
        <v>4500</v>
      </c>
      <c r="E1391" s="108">
        <f>IF(D1391&lt;G1391,G1391-D1391,0)</f>
        <v>0</v>
      </c>
      <c r="F1391" s="108">
        <f>IF(D1391&gt;G1391,D1391-G1391,0)</f>
        <v>0</v>
      </c>
      <c r="G1391" s="128">
        <v>4500</v>
      </c>
      <c r="H1391" s="108"/>
      <c r="I1391" s="108">
        <v>2831</v>
      </c>
      <c r="J1391" s="128">
        <f>+G1391+H1391-I1391</f>
        <v>1669</v>
      </c>
      <c r="L1391" s="65"/>
      <c r="M1391" s="128">
        <v>0</v>
      </c>
    </row>
    <row r="1392" spans="1:13" customFormat="1" hidden="1">
      <c r="B1392" s="43" t="s">
        <v>1524</v>
      </c>
      <c r="C1392" s="45" t="s">
        <v>283</v>
      </c>
      <c r="D1392" s="44">
        <v>0</v>
      </c>
      <c r="E1392" s="53"/>
      <c r="F1392" s="90"/>
      <c r="G1392" s="44">
        <v>0</v>
      </c>
      <c r="H1392" s="53"/>
      <c r="I1392" s="90"/>
      <c r="J1392" s="44">
        <v>0</v>
      </c>
      <c r="K1392" s="42"/>
      <c r="L1392" s="59"/>
      <c r="M1392" s="44">
        <v>0</v>
      </c>
    </row>
    <row r="1393" spans="2:13" customFormat="1" hidden="1">
      <c r="B1393" s="43" t="s">
        <v>1525</v>
      </c>
      <c r="C1393" s="45" t="s">
        <v>285</v>
      </c>
      <c r="D1393" s="44">
        <v>0</v>
      </c>
      <c r="E1393" s="53"/>
      <c r="F1393" s="90"/>
      <c r="G1393" s="44">
        <v>0</v>
      </c>
      <c r="H1393" s="53"/>
      <c r="I1393" s="90"/>
      <c r="J1393" s="44">
        <v>0</v>
      </c>
      <c r="K1393" s="42"/>
      <c r="L1393" s="59"/>
      <c r="M1393" s="44">
        <v>0</v>
      </c>
    </row>
    <row r="1394" spans="2:13" customFormat="1" hidden="1">
      <c r="B1394" s="43" t="s">
        <v>1526</v>
      </c>
      <c r="C1394" s="45" t="s">
        <v>287</v>
      </c>
      <c r="D1394" s="44">
        <v>0</v>
      </c>
      <c r="E1394" s="53"/>
      <c r="F1394" s="90"/>
      <c r="G1394" s="44">
        <v>0</v>
      </c>
      <c r="H1394" s="53"/>
      <c r="I1394" s="90"/>
      <c r="J1394" s="44">
        <v>0</v>
      </c>
      <c r="K1394" s="42"/>
      <c r="L1394" s="59"/>
      <c r="M1394" s="44">
        <v>0</v>
      </c>
    </row>
    <row r="1395" spans="2:13" customFormat="1" hidden="1">
      <c r="B1395" s="43" t="s">
        <v>1527</v>
      </c>
      <c r="C1395" s="45" t="s">
        <v>289</v>
      </c>
      <c r="D1395" s="44">
        <v>0</v>
      </c>
      <c r="E1395" s="53"/>
      <c r="F1395" s="90"/>
      <c r="G1395" s="44">
        <v>0</v>
      </c>
      <c r="H1395" s="53"/>
      <c r="I1395" s="90"/>
      <c r="J1395" s="44">
        <v>0</v>
      </c>
      <c r="K1395" s="42"/>
      <c r="L1395" s="59"/>
      <c r="M1395" s="44">
        <v>0</v>
      </c>
    </row>
    <row r="1396" spans="2:13" customFormat="1" hidden="1">
      <c r="B1396" s="43" t="s">
        <v>1528</v>
      </c>
      <c r="C1396" s="45" t="s">
        <v>291</v>
      </c>
      <c r="D1396" s="44">
        <v>0</v>
      </c>
      <c r="E1396" s="53"/>
      <c r="F1396" s="90"/>
      <c r="G1396" s="44">
        <v>0</v>
      </c>
      <c r="H1396" s="53"/>
      <c r="I1396" s="90"/>
      <c r="J1396" s="44">
        <v>0</v>
      </c>
      <c r="K1396" s="42"/>
      <c r="L1396" s="59"/>
      <c r="M1396" s="44">
        <v>0</v>
      </c>
    </row>
    <row r="1397" spans="2:13" customFormat="1" hidden="1">
      <c r="B1397" s="43" t="s">
        <v>1529</v>
      </c>
      <c r="C1397" s="45" t="s">
        <v>293</v>
      </c>
      <c r="D1397" s="44">
        <v>0</v>
      </c>
      <c r="E1397" s="53"/>
      <c r="F1397" s="90"/>
      <c r="G1397" s="44">
        <v>0</v>
      </c>
      <c r="H1397" s="53"/>
      <c r="I1397" s="90"/>
      <c r="J1397" s="44">
        <v>0</v>
      </c>
      <c r="K1397" s="42"/>
      <c r="L1397" s="59"/>
      <c r="M1397" s="44">
        <v>0</v>
      </c>
    </row>
    <row r="1398" spans="2:13" customFormat="1" hidden="1">
      <c r="B1398" s="43" t="s">
        <v>1530</v>
      </c>
      <c r="C1398" s="45" t="s">
        <v>295</v>
      </c>
      <c r="D1398" s="44">
        <v>0</v>
      </c>
      <c r="E1398" s="53"/>
      <c r="F1398" s="90"/>
      <c r="G1398" s="44">
        <v>0</v>
      </c>
      <c r="H1398" s="53"/>
      <c r="I1398" s="90"/>
      <c r="J1398" s="44">
        <v>0</v>
      </c>
      <c r="K1398" s="42"/>
      <c r="L1398" s="59"/>
      <c r="M1398" s="44">
        <v>0</v>
      </c>
    </row>
    <row r="1399" spans="2:13" customFormat="1" hidden="1">
      <c r="B1399" s="39" t="s">
        <v>1531</v>
      </c>
      <c r="C1399" s="40" t="s">
        <v>297</v>
      </c>
      <c r="D1399" s="46">
        <f>SUM(D1400:D1409)</f>
        <v>0</v>
      </c>
      <c r="E1399" s="53"/>
      <c r="F1399" s="91"/>
      <c r="G1399" s="46">
        <f>SUM(G1400:G1409)</f>
        <v>0</v>
      </c>
      <c r="H1399" s="53"/>
      <c r="I1399" s="91"/>
      <c r="J1399" s="46">
        <f>SUM(J1400:J1409)</f>
        <v>0</v>
      </c>
      <c r="K1399" s="42"/>
      <c r="L1399" s="59"/>
      <c r="M1399" s="46">
        <f>SUM(M1400:M1409)</f>
        <v>0</v>
      </c>
    </row>
    <row r="1400" spans="2:13" customFormat="1" hidden="1">
      <c r="B1400" s="43" t="s">
        <v>1532</v>
      </c>
      <c r="C1400" s="45" t="s">
        <v>299</v>
      </c>
      <c r="D1400" s="44">
        <v>0</v>
      </c>
      <c r="E1400" s="53"/>
      <c r="F1400" s="90"/>
      <c r="G1400" s="44">
        <v>0</v>
      </c>
      <c r="H1400" s="53"/>
      <c r="I1400" s="90"/>
      <c r="J1400" s="44">
        <v>0</v>
      </c>
      <c r="K1400" s="42"/>
      <c r="L1400" s="59"/>
      <c r="M1400" s="44">
        <v>0</v>
      </c>
    </row>
    <row r="1401" spans="2:13" customFormat="1" hidden="1">
      <c r="B1401" s="43" t="s">
        <v>1533</v>
      </c>
      <c r="C1401" s="45" t="s">
        <v>301</v>
      </c>
      <c r="D1401" s="44">
        <v>0</v>
      </c>
      <c r="E1401" s="53"/>
      <c r="F1401" s="90"/>
      <c r="G1401" s="44">
        <v>0</v>
      </c>
      <c r="H1401" s="53"/>
      <c r="I1401" s="90"/>
      <c r="J1401" s="44">
        <v>0</v>
      </c>
      <c r="K1401" s="42"/>
      <c r="L1401" s="59"/>
      <c r="M1401" s="44">
        <v>0</v>
      </c>
    </row>
    <row r="1402" spans="2:13" customFormat="1" hidden="1">
      <c r="B1402" s="43" t="s">
        <v>1534</v>
      </c>
      <c r="C1402" s="45" t="s">
        <v>303</v>
      </c>
      <c r="D1402" s="44">
        <v>0</v>
      </c>
      <c r="E1402" s="53"/>
      <c r="F1402" s="90"/>
      <c r="G1402" s="44">
        <v>0</v>
      </c>
      <c r="H1402" s="53"/>
      <c r="I1402" s="90"/>
      <c r="J1402" s="44">
        <v>0</v>
      </c>
      <c r="K1402" s="42"/>
      <c r="L1402" s="59"/>
      <c r="M1402" s="44">
        <v>0</v>
      </c>
    </row>
    <row r="1403" spans="2:13" customFormat="1" hidden="1">
      <c r="B1403" s="43" t="s">
        <v>1535</v>
      </c>
      <c r="C1403" s="45" t="s">
        <v>305</v>
      </c>
      <c r="D1403" s="44">
        <v>0</v>
      </c>
      <c r="E1403" s="53"/>
      <c r="F1403" s="90"/>
      <c r="G1403" s="44">
        <v>0</v>
      </c>
      <c r="H1403" s="53"/>
      <c r="I1403" s="90"/>
      <c r="J1403" s="44">
        <v>0</v>
      </c>
      <c r="K1403" s="42"/>
      <c r="L1403" s="59"/>
      <c r="M1403" s="44">
        <v>0</v>
      </c>
    </row>
    <row r="1404" spans="2:13" customFormat="1" hidden="1">
      <c r="B1404" s="43" t="s">
        <v>1536</v>
      </c>
      <c r="C1404" s="45" t="s">
        <v>307</v>
      </c>
      <c r="D1404" s="44">
        <v>0</v>
      </c>
      <c r="E1404" s="53"/>
      <c r="F1404" s="90"/>
      <c r="G1404" s="44">
        <v>0</v>
      </c>
      <c r="H1404" s="53"/>
      <c r="I1404" s="90"/>
      <c r="J1404" s="44">
        <v>0</v>
      </c>
      <c r="K1404" s="42"/>
      <c r="L1404" s="59"/>
      <c r="M1404" s="44">
        <v>0</v>
      </c>
    </row>
    <row r="1405" spans="2:13" customFormat="1" hidden="1">
      <c r="B1405" s="43" t="s">
        <v>1537</v>
      </c>
      <c r="C1405" s="45" t="s">
        <v>309</v>
      </c>
      <c r="D1405" s="44">
        <v>0</v>
      </c>
      <c r="E1405" s="53"/>
      <c r="F1405" s="90"/>
      <c r="G1405" s="44">
        <v>0</v>
      </c>
      <c r="H1405" s="53"/>
      <c r="I1405" s="90"/>
      <c r="J1405" s="44">
        <v>0</v>
      </c>
      <c r="K1405" s="42"/>
      <c r="L1405" s="59"/>
      <c r="M1405" s="44">
        <v>0</v>
      </c>
    </row>
    <row r="1406" spans="2:13" customFormat="1" hidden="1">
      <c r="B1406" s="43" t="s">
        <v>1538</v>
      </c>
      <c r="C1406" s="45" t="s">
        <v>311</v>
      </c>
      <c r="D1406" s="44">
        <v>0</v>
      </c>
      <c r="E1406" s="53"/>
      <c r="F1406" s="90"/>
      <c r="G1406" s="44">
        <v>0</v>
      </c>
      <c r="H1406" s="53"/>
      <c r="I1406" s="90"/>
      <c r="J1406" s="44">
        <v>0</v>
      </c>
      <c r="K1406" s="42"/>
      <c r="L1406" s="59"/>
      <c r="M1406" s="44">
        <v>0</v>
      </c>
    </row>
    <row r="1407" spans="2:13" customFormat="1" hidden="1">
      <c r="B1407" s="43" t="s">
        <v>1539</v>
      </c>
      <c r="C1407" s="45" t="s">
        <v>313</v>
      </c>
      <c r="D1407" s="44">
        <v>0</v>
      </c>
      <c r="E1407" s="53"/>
      <c r="F1407" s="90"/>
      <c r="G1407" s="44">
        <v>0</v>
      </c>
      <c r="H1407" s="53"/>
      <c r="I1407" s="90"/>
      <c r="J1407" s="44">
        <v>0</v>
      </c>
      <c r="K1407" s="42"/>
      <c r="L1407" s="59"/>
      <c r="M1407" s="44">
        <v>0</v>
      </c>
    </row>
    <row r="1408" spans="2:13" customFormat="1" hidden="1">
      <c r="B1408" s="43" t="s">
        <v>1540</v>
      </c>
      <c r="C1408" s="45" t="s">
        <v>315</v>
      </c>
      <c r="D1408" s="44">
        <v>0</v>
      </c>
      <c r="E1408" s="53"/>
      <c r="F1408" s="90"/>
      <c r="G1408" s="44">
        <v>0</v>
      </c>
      <c r="H1408" s="53"/>
      <c r="I1408" s="90"/>
      <c r="J1408" s="44">
        <v>0</v>
      </c>
      <c r="K1408" s="42"/>
      <c r="L1408" s="59"/>
      <c r="M1408" s="44">
        <v>0</v>
      </c>
    </row>
    <row r="1409" spans="2:13" customFormat="1" hidden="1">
      <c r="B1409" s="43" t="s">
        <v>1541</v>
      </c>
      <c r="C1409" s="45" t="s">
        <v>317</v>
      </c>
      <c r="D1409" s="44">
        <v>0</v>
      </c>
      <c r="E1409" s="53"/>
      <c r="F1409" s="90"/>
      <c r="G1409" s="44">
        <v>0</v>
      </c>
      <c r="H1409" s="53"/>
      <c r="I1409" s="90"/>
      <c r="J1409" s="44">
        <v>0</v>
      </c>
      <c r="K1409" s="42"/>
      <c r="L1409" s="59"/>
      <c r="M1409" s="44">
        <v>0</v>
      </c>
    </row>
    <row r="1410" spans="2:13" customFormat="1" hidden="1">
      <c r="B1410" s="39" t="s">
        <v>1542</v>
      </c>
      <c r="C1410" s="40" t="s">
        <v>5452</v>
      </c>
      <c r="D1410" s="46">
        <f>SUM(D1411:D1420)</f>
        <v>0</v>
      </c>
      <c r="E1410" s="53"/>
      <c r="F1410" s="91"/>
      <c r="G1410" s="46">
        <f>SUM(G1411:G1420)</f>
        <v>0</v>
      </c>
      <c r="H1410" s="53"/>
      <c r="I1410" s="91"/>
      <c r="J1410" s="46">
        <f>SUM(J1411:J1420)</f>
        <v>0</v>
      </c>
      <c r="K1410" s="42"/>
      <c r="L1410" s="59"/>
      <c r="M1410" s="46">
        <f>SUM(M1411:M1420)</f>
        <v>0</v>
      </c>
    </row>
    <row r="1411" spans="2:13" customFormat="1" hidden="1">
      <c r="B1411" s="43" t="s">
        <v>1543</v>
      </c>
      <c r="C1411" s="45" t="s">
        <v>320</v>
      </c>
      <c r="D1411" s="44">
        <v>0</v>
      </c>
      <c r="E1411" s="53"/>
      <c r="F1411" s="90"/>
      <c r="G1411" s="44">
        <v>0</v>
      </c>
      <c r="H1411" s="53"/>
      <c r="I1411" s="90"/>
      <c r="J1411" s="44">
        <v>0</v>
      </c>
      <c r="K1411" s="42"/>
      <c r="L1411" s="59"/>
      <c r="M1411" s="44">
        <v>0</v>
      </c>
    </row>
    <row r="1412" spans="2:13" customFormat="1" hidden="1">
      <c r="B1412" s="43" t="s">
        <v>1544</v>
      </c>
      <c r="C1412" s="45" t="s">
        <v>322</v>
      </c>
      <c r="D1412" s="44">
        <v>0</v>
      </c>
      <c r="E1412" s="53"/>
      <c r="F1412" s="90"/>
      <c r="G1412" s="44">
        <v>0</v>
      </c>
      <c r="H1412" s="53"/>
      <c r="I1412" s="90"/>
      <c r="J1412" s="44">
        <v>0</v>
      </c>
      <c r="K1412" s="42"/>
      <c r="L1412" s="59"/>
      <c r="M1412" s="44">
        <v>0</v>
      </c>
    </row>
    <row r="1413" spans="2:13" customFormat="1" hidden="1">
      <c r="B1413" s="43" t="s">
        <v>1545</v>
      </c>
      <c r="C1413" s="45" t="s">
        <v>324</v>
      </c>
      <c r="D1413" s="44">
        <v>0</v>
      </c>
      <c r="E1413" s="53"/>
      <c r="F1413" s="90"/>
      <c r="G1413" s="44">
        <v>0</v>
      </c>
      <c r="H1413" s="53"/>
      <c r="I1413" s="90"/>
      <c r="J1413" s="44">
        <v>0</v>
      </c>
      <c r="K1413" s="42"/>
      <c r="L1413" s="59"/>
      <c r="M1413" s="44">
        <v>0</v>
      </c>
    </row>
    <row r="1414" spans="2:13" customFormat="1" hidden="1">
      <c r="B1414" s="43" t="s">
        <v>1546</v>
      </c>
      <c r="C1414" s="45" t="s">
        <v>326</v>
      </c>
      <c r="D1414" s="44">
        <v>0</v>
      </c>
      <c r="E1414" s="53"/>
      <c r="F1414" s="90"/>
      <c r="G1414" s="44">
        <v>0</v>
      </c>
      <c r="H1414" s="53"/>
      <c r="I1414" s="90"/>
      <c r="J1414" s="44">
        <v>0</v>
      </c>
      <c r="K1414" s="42"/>
      <c r="L1414" s="59"/>
      <c r="M1414" s="44">
        <v>0</v>
      </c>
    </row>
    <row r="1415" spans="2:13" customFormat="1" hidden="1">
      <c r="B1415" s="43" t="s">
        <v>1547</v>
      </c>
      <c r="C1415" s="45" t="s">
        <v>328</v>
      </c>
      <c r="D1415" s="44">
        <v>0</v>
      </c>
      <c r="E1415" s="53"/>
      <c r="F1415" s="90"/>
      <c r="G1415" s="44">
        <v>0</v>
      </c>
      <c r="H1415" s="53"/>
      <c r="I1415" s="90"/>
      <c r="J1415" s="44">
        <v>0</v>
      </c>
      <c r="K1415" s="42"/>
      <c r="L1415" s="59"/>
      <c r="M1415" s="44">
        <v>0</v>
      </c>
    </row>
    <row r="1416" spans="2:13" customFormat="1" hidden="1">
      <c r="B1416" s="43" t="s">
        <v>1548</v>
      </c>
      <c r="C1416" s="45" t="s">
        <v>330</v>
      </c>
      <c r="D1416" s="44">
        <v>0</v>
      </c>
      <c r="E1416" s="53"/>
      <c r="F1416" s="90"/>
      <c r="G1416" s="44">
        <v>0</v>
      </c>
      <c r="H1416" s="53"/>
      <c r="I1416" s="90"/>
      <c r="J1416" s="44">
        <v>0</v>
      </c>
      <c r="K1416" s="42"/>
      <c r="L1416" s="59"/>
      <c r="M1416" s="44">
        <v>0</v>
      </c>
    </row>
    <row r="1417" spans="2:13" customFormat="1" hidden="1">
      <c r="B1417" s="43" t="s">
        <v>1549</v>
      </c>
      <c r="C1417" s="45" t="s">
        <v>332</v>
      </c>
      <c r="D1417" s="44">
        <v>0</v>
      </c>
      <c r="E1417" s="53"/>
      <c r="F1417" s="90"/>
      <c r="G1417" s="44">
        <v>0</v>
      </c>
      <c r="H1417" s="53"/>
      <c r="I1417" s="90"/>
      <c r="J1417" s="44">
        <v>0</v>
      </c>
      <c r="K1417" s="42"/>
      <c r="L1417" s="59"/>
      <c r="M1417" s="44">
        <v>0</v>
      </c>
    </row>
    <row r="1418" spans="2:13" customFormat="1" hidden="1">
      <c r="B1418" s="43" t="s">
        <v>1550</v>
      </c>
      <c r="C1418" s="45" t="s">
        <v>334</v>
      </c>
      <c r="D1418" s="44">
        <v>0</v>
      </c>
      <c r="E1418" s="53"/>
      <c r="F1418" s="90"/>
      <c r="G1418" s="44">
        <v>0</v>
      </c>
      <c r="H1418" s="53"/>
      <c r="I1418" s="90"/>
      <c r="J1418" s="44">
        <v>0</v>
      </c>
      <c r="K1418" s="42"/>
      <c r="L1418" s="59"/>
      <c r="M1418" s="44">
        <v>0</v>
      </c>
    </row>
    <row r="1419" spans="2:13" customFormat="1" hidden="1">
      <c r="B1419" s="43" t="s">
        <v>1551</v>
      </c>
      <c r="C1419" s="45" t="s">
        <v>336</v>
      </c>
      <c r="D1419" s="44">
        <v>0</v>
      </c>
      <c r="E1419" s="53"/>
      <c r="F1419" s="90"/>
      <c r="G1419" s="44">
        <v>0</v>
      </c>
      <c r="H1419" s="53"/>
      <c r="I1419" s="90"/>
      <c r="J1419" s="44">
        <v>0</v>
      </c>
      <c r="K1419" s="42"/>
      <c r="L1419" s="59"/>
      <c r="M1419" s="44">
        <v>0</v>
      </c>
    </row>
    <row r="1420" spans="2:13" customFormat="1" hidden="1">
      <c r="B1420" s="43" t="s">
        <v>1552</v>
      </c>
      <c r="C1420" s="45" t="s">
        <v>338</v>
      </c>
      <c r="D1420" s="44">
        <v>0</v>
      </c>
      <c r="E1420" s="53"/>
      <c r="F1420" s="90"/>
      <c r="G1420" s="44">
        <v>0</v>
      </c>
      <c r="H1420" s="53"/>
      <c r="I1420" s="90"/>
      <c r="J1420" s="44">
        <v>0</v>
      </c>
      <c r="K1420" s="42"/>
      <c r="L1420" s="59"/>
      <c r="M1420" s="44">
        <v>0</v>
      </c>
    </row>
    <row r="1421" spans="2:13" hidden="1">
      <c r="B1421" s="70" t="s">
        <v>1553</v>
      </c>
      <c r="C1421" s="71" t="s">
        <v>340</v>
      </c>
      <c r="D1421" s="54">
        <f>SUM(D1422:D1434)</f>
        <v>0</v>
      </c>
      <c r="E1421" s="53"/>
      <c r="F1421" s="91"/>
      <c r="G1421" s="54">
        <f>SUM(G1422:G1434)</f>
        <v>0</v>
      </c>
      <c r="H1421" s="53"/>
      <c r="I1421" s="91"/>
      <c r="J1421" s="54">
        <f>SUM(J1422:J1434)</f>
        <v>0</v>
      </c>
      <c r="L1421" s="65"/>
      <c r="M1421" s="54">
        <f>SUM(M1422:M1434)</f>
        <v>0</v>
      </c>
    </row>
    <row r="1422" spans="2:13" customFormat="1" hidden="1">
      <c r="B1422" s="43" t="s">
        <v>5308</v>
      </c>
      <c r="C1422" s="45" t="s">
        <v>341</v>
      </c>
      <c r="D1422" s="44">
        <v>0</v>
      </c>
      <c r="E1422" s="53"/>
      <c r="F1422" s="90"/>
      <c r="G1422" s="44">
        <v>0</v>
      </c>
      <c r="H1422" s="53"/>
      <c r="I1422" s="90"/>
      <c r="J1422" s="44">
        <v>0</v>
      </c>
      <c r="K1422" s="42"/>
      <c r="L1422" s="59"/>
      <c r="M1422" s="44">
        <v>0</v>
      </c>
    </row>
    <row r="1423" spans="2:13" customFormat="1" hidden="1">
      <c r="B1423" s="43" t="s">
        <v>5309</v>
      </c>
      <c r="C1423" s="45" t="s">
        <v>342</v>
      </c>
      <c r="D1423" s="44">
        <v>0</v>
      </c>
      <c r="E1423" s="53"/>
      <c r="F1423" s="90"/>
      <c r="G1423" s="44">
        <v>0</v>
      </c>
      <c r="H1423" s="53"/>
      <c r="I1423" s="90"/>
      <c r="J1423" s="44">
        <v>0</v>
      </c>
      <c r="K1423" s="42"/>
      <c r="L1423" s="59"/>
      <c r="M1423" s="44">
        <v>0</v>
      </c>
    </row>
    <row r="1424" spans="2:13" customFormat="1" hidden="1">
      <c r="B1424" s="43" t="s">
        <v>5310</v>
      </c>
      <c r="C1424" s="45" t="s">
        <v>343</v>
      </c>
      <c r="D1424" s="44">
        <v>0</v>
      </c>
      <c r="E1424" s="53"/>
      <c r="F1424" s="90"/>
      <c r="G1424" s="44">
        <v>0</v>
      </c>
      <c r="H1424" s="53"/>
      <c r="I1424" s="90"/>
      <c r="J1424" s="44">
        <v>0</v>
      </c>
      <c r="K1424" s="42"/>
      <c r="L1424" s="59"/>
      <c r="M1424" s="44">
        <v>0</v>
      </c>
    </row>
    <row r="1425" spans="1:13" customFormat="1" hidden="1">
      <c r="B1425" s="43" t="s">
        <v>5311</v>
      </c>
      <c r="C1425" s="45" t="s">
        <v>344</v>
      </c>
      <c r="D1425" s="44">
        <v>0</v>
      </c>
      <c r="E1425" s="53"/>
      <c r="F1425" s="90"/>
      <c r="G1425" s="44">
        <v>0</v>
      </c>
      <c r="H1425" s="53"/>
      <c r="I1425" s="90"/>
      <c r="J1425" s="44">
        <v>0</v>
      </c>
      <c r="K1425" s="42"/>
      <c r="L1425" s="59"/>
      <c r="M1425" s="44">
        <v>0</v>
      </c>
    </row>
    <row r="1426" spans="1:13" customFormat="1" hidden="1">
      <c r="B1426" s="43" t="s">
        <v>5312</v>
      </c>
      <c r="C1426" s="45" t="s">
        <v>345</v>
      </c>
      <c r="D1426" s="44">
        <v>0</v>
      </c>
      <c r="E1426" s="53"/>
      <c r="F1426" s="90"/>
      <c r="G1426" s="44">
        <v>0</v>
      </c>
      <c r="H1426" s="53"/>
      <c r="I1426" s="90"/>
      <c r="J1426" s="44">
        <v>0</v>
      </c>
      <c r="K1426" s="42"/>
      <c r="L1426" s="59"/>
      <c r="M1426" s="44">
        <v>0</v>
      </c>
    </row>
    <row r="1427" spans="1:13" customFormat="1" hidden="1">
      <c r="B1427" s="43" t="s">
        <v>5313</v>
      </c>
      <c r="C1427" s="45" t="s">
        <v>346</v>
      </c>
      <c r="D1427" s="44">
        <v>0</v>
      </c>
      <c r="E1427" s="53"/>
      <c r="F1427" s="90"/>
      <c r="G1427" s="44">
        <v>0</v>
      </c>
      <c r="H1427" s="53"/>
      <c r="I1427" s="90"/>
      <c r="J1427" s="44">
        <v>0</v>
      </c>
      <c r="K1427" s="42"/>
      <c r="L1427" s="59"/>
      <c r="M1427" s="44">
        <v>0</v>
      </c>
    </row>
    <row r="1428" spans="1:13" customFormat="1" hidden="1">
      <c r="B1428" s="43" t="s">
        <v>5314</v>
      </c>
      <c r="C1428" s="45" t="s">
        <v>347</v>
      </c>
      <c r="D1428" s="44">
        <v>0</v>
      </c>
      <c r="E1428" s="53"/>
      <c r="F1428" s="90"/>
      <c r="G1428" s="44">
        <v>0</v>
      </c>
      <c r="H1428" s="53"/>
      <c r="I1428" s="90"/>
      <c r="J1428" s="44">
        <v>0</v>
      </c>
      <c r="K1428" s="42"/>
      <c r="L1428" s="59"/>
      <c r="M1428" s="44">
        <v>0</v>
      </c>
    </row>
    <row r="1429" spans="1:13" customFormat="1" hidden="1">
      <c r="B1429" s="43" t="s">
        <v>5315</v>
      </c>
      <c r="C1429" s="45" t="s">
        <v>348</v>
      </c>
      <c r="D1429" s="44">
        <v>0</v>
      </c>
      <c r="E1429" s="53"/>
      <c r="F1429" s="90"/>
      <c r="G1429" s="44">
        <v>0</v>
      </c>
      <c r="H1429" s="53"/>
      <c r="I1429" s="90"/>
      <c r="J1429" s="44">
        <v>0</v>
      </c>
      <c r="K1429" s="42"/>
      <c r="L1429" s="59"/>
      <c r="M1429" s="44">
        <v>0</v>
      </c>
    </row>
    <row r="1430" spans="1:13" customFormat="1" hidden="1">
      <c r="B1430" s="43" t="s">
        <v>5316</v>
      </c>
      <c r="C1430" s="45" t="s">
        <v>349</v>
      </c>
      <c r="D1430" s="44">
        <v>0</v>
      </c>
      <c r="E1430" s="53"/>
      <c r="F1430" s="90"/>
      <c r="G1430" s="44">
        <v>0</v>
      </c>
      <c r="H1430" s="53"/>
      <c r="I1430" s="90"/>
      <c r="J1430" s="44">
        <v>0</v>
      </c>
      <c r="K1430" s="42"/>
      <c r="L1430" s="59"/>
      <c r="M1430" s="44">
        <v>0</v>
      </c>
    </row>
    <row r="1431" spans="1:13" customFormat="1" hidden="1">
      <c r="B1431" s="43" t="s">
        <v>5317</v>
      </c>
      <c r="C1431" s="45" t="s">
        <v>350</v>
      </c>
      <c r="D1431" s="44">
        <v>0</v>
      </c>
      <c r="E1431" s="53"/>
      <c r="F1431" s="90"/>
      <c r="G1431" s="44">
        <v>0</v>
      </c>
      <c r="H1431" s="53"/>
      <c r="I1431" s="90"/>
      <c r="J1431" s="44">
        <v>0</v>
      </c>
      <c r="K1431" s="42"/>
      <c r="L1431" s="59"/>
      <c r="M1431" s="44">
        <v>0</v>
      </c>
    </row>
    <row r="1432" spans="1:13" hidden="1">
      <c r="B1432" s="28" t="s">
        <v>5318</v>
      </c>
      <c r="C1432" s="36" t="s">
        <v>351</v>
      </c>
      <c r="D1432" s="50">
        <v>0</v>
      </c>
      <c r="E1432" s="53"/>
      <c r="F1432" s="90"/>
      <c r="G1432" s="50">
        <v>0</v>
      </c>
      <c r="H1432" s="53"/>
      <c r="I1432" s="90"/>
      <c r="J1432" s="50">
        <v>0</v>
      </c>
      <c r="L1432" s="65"/>
      <c r="M1432" s="50">
        <v>0</v>
      </c>
    </row>
    <row r="1433" spans="1:13" customFormat="1" hidden="1">
      <c r="B1433" s="43" t="s">
        <v>5319</v>
      </c>
      <c r="C1433" s="45" t="s">
        <v>352</v>
      </c>
      <c r="D1433" s="44">
        <v>0</v>
      </c>
      <c r="E1433" s="53"/>
      <c r="F1433" s="90"/>
      <c r="G1433" s="44">
        <v>0</v>
      </c>
      <c r="H1433" s="53"/>
      <c r="I1433" s="90"/>
      <c r="J1433" s="44">
        <v>0</v>
      </c>
      <c r="K1433" s="42"/>
      <c r="L1433" s="59"/>
      <c r="M1433" s="44">
        <v>0</v>
      </c>
    </row>
    <row r="1434" spans="1:13" customFormat="1" hidden="1">
      <c r="B1434" s="43" t="s">
        <v>5320</v>
      </c>
      <c r="C1434" s="45" t="s">
        <v>353</v>
      </c>
      <c r="D1434" s="44">
        <v>0</v>
      </c>
      <c r="E1434" s="53"/>
      <c r="F1434" s="90"/>
      <c r="G1434" s="44">
        <v>0</v>
      </c>
      <c r="H1434" s="53"/>
      <c r="I1434" s="90"/>
      <c r="J1434" s="44">
        <v>0</v>
      </c>
      <c r="K1434" s="42"/>
      <c r="L1434" s="59"/>
      <c r="M1434" s="44">
        <v>0</v>
      </c>
    </row>
    <row r="1435" spans="1:13" hidden="1">
      <c r="A1435" s="21" t="s">
        <v>5618</v>
      </c>
      <c r="B1435" s="99" t="s">
        <v>5730</v>
      </c>
      <c r="C1435" s="71" t="s">
        <v>355</v>
      </c>
      <c r="D1435" s="125">
        <f>SUM(D1436:D1445)</f>
        <v>15000</v>
      </c>
      <c r="E1435" s="108"/>
      <c r="F1435" s="126"/>
      <c r="G1435" s="125">
        <f>SUM(G1436:G1445)</f>
        <v>15000</v>
      </c>
      <c r="H1435" s="108"/>
      <c r="I1435" s="126"/>
      <c r="J1435" s="125">
        <f>SUM(J1436:J1445)</f>
        <v>15000</v>
      </c>
      <c r="L1435" s="65"/>
      <c r="M1435" s="125">
        <f>SUM(M1436:M1445)</f>
        <v>0</v>
      </c>
    </row>
    <row r="1436" spans="1:13" customFormat="1" hidden="1">
      <c r="B1436" s="43" t="s">
        <v>1554</v>
      </c>
      <c r="C1436" s="45" t="s">
        <v>357</v>
      </c>
      <c r="D1436" s="44">
        <v>0</v>
      </c>
      <c r="E1436" s="53"/>
      <c r="F1436" s="90"/>
      <c r="G1436" s="44">
        <v>0</v>
      </c>
      <c r="H1436" s="53"/>
      <c r="I1436" s="90"/>
      <c r="J1436" s="44">
        <v>0</v>
      </c>
      <c r="K1436" s="42"/>
      <c r="L1436" s="59"/>
      <c r="M1436" s="44">
        <v>0</v>
      </c>
    </row>
    <row r="1437" spans="1:13" customFormat="1" hidden="1">
      <c r="B1437" s="43" t="s">
        <v>1554</v>
      </c>
      <c r="C1437" s="45" t="s">
        <v>359</v>
      </c>
      <c r="D1437" s="44">
        <v>0</v>
      </c>
      <c r="E1437" s="53"/>
      <c r="F1437" s="90"/>
      <c r="G1437" s="44">
        <v>0</v>
      </c>
      <c r="H1437" s="53"/>
      <c r="I1437" s="90"/>
      <c r="J1437" s="44">
        <v>0</v>
      </c>
      <c r="K1437" s="42"/>
      <c r="L1437" s="59"/>
      <c r="M1437" s="44">
        <v>0</v>
      </c>
    </row>
    <row r="1438" spans="1:13" hidden="1">
      <c r="B1438" s="28" t="s">
        <v>1555</v>
      </c>
      <c r="C1438" s="36" t="s">
        <v>361</v>
      </c>
      <c r="D1438" s="50">
        <v>0</v>
      </c>
      <c r="E1438" s="53"/>
      <c r="F1438" s="90"/>
      <c r="G1438" s="50">
        <v>0</v>
      </c>
      <c r="H1438" s="53"/>
      <c r="I1438" s="90"/>
      <c r="J1438" s="50">
        <v>0</v>
      </c>
      <c r="L1438" s="65"/>
      <c r="M1438" s="50">
        <v>0</v>
      </c>
    </row>
    <row r="1439" spans="1:13" hidden="1">
      <c r="A1439" s="21" t="s">
        <v>5618</v>
      </c>
      <c r="B1439" s="160" t="s">
        <v>6001</v>
      </c>
      <c r="C1439" s="36" t="s">
        <v>363</v>
      </c>
      <c r="D1439" s="129">
        <v>0</v>
      </c>
      <c r="E1439" s="108">
        <f>IF(D1439&lt;G1439,G1439-D1439,0)</f>
        <v>10000</v>
      </c>
      <c r="F1439" s="108">
        <f>IF(D1439&gt;G1439,D1439-G1439,0)</f>
        <v>0</v>
      </c>
      <c r="G1439" s="129">
        <v>10000</v>
      </c>
      <c r="H1439" s="108">
        <v>5000</v>
      </c>
      <c r="I1439" s="108"/>
      <c r="J1439" s="128">
        <f t="shared" ref="J1439:J1440" si="20">+G1439+H1439-I1439</f>
        <v>15000</v>
      </c>
      <c r="K1439" s="21"/>
      <c r="L1439" s="59"/>
      <c r="M1439" s="128">
        <v>0</v>
      </c>
    </row>
    <row r="1440" spans="1:13" hidden="1">
      <c r="A1440" s="21" t="s">
        <v>5618</v>
      </c>
      <c r="B1440" s="30" t="s">
        <v>5731</v>
      </c>
      <c r="C1440" s="36" t="s">
        <v>365</v>
      </c>
      <c r="D1440" s="128">
        <v>15000</v>
      </c>
      <c r="E1440" s="108">
        <f>IF(D1440&lt;G1440,G1440-D1440,0)</f>
        <v>0</v>
      </c>
      <c r="F1440" s="108">
        <f>IF(D1440&gt;G1440,D1440-G1440,0)</f>
        <v>10000</v>
      </c>
      <c r="G1440" s="128">
        <v>5000</v>
      </c>
      <c r="H1440" s="108"/>
      <c r="I1440" s="108">
        <v>5000</v>
      </c>
      <c r="J1440" s="128">
        <f t="shared" si="20"/>
        <v>0</v>
      </c>
      <c r="L1440" s="65"/>
      <c r="M1440" s="128">
        <f t="shared" ref="M1440" si="21">+J1440+K1440-L1440</f>
        <v>0</v>
      </c>
    </row>
    <row r="1441" spans="2:13" customFormat="1" hidden="1">
      <c r="B1441" s="43" t="s">
        <v>1556</v>
      </c>
      <c r="C1441" s="45" t="s">
        <v>367</v>
      </c>
      <c r="D1441" s="44">
        <v>0</v>
      </c>
      <c r="E1441" s="53"/>
      <c r="F1441" s="90"/>
      <c r="G1441" s="44">
        <v>0</v>
      </c>
      <c r="H1441" s="53"/>
      <c r="I1441" s="90"/>
      <c r="J1441" s="44">
        <v>0</v>
      </c>
      <c r="K1441" s="42"/>
      <c r="L1441" s="59"/>
      <c r="M1441" s="44">
        <v>0</v>
      </c>
    </row>
    <row r="1442" spans="2:13" customFormat="1" hidden="1">
      <c r="B1442" s="43" t="s">
        <v>1557</v>
      </c>
      <c r="C1442" s="45" t="s">
        <v>369</v>
      </c>
      <c r="D1442" s="44">
        <v>0</v>
      </c>
      <c r="E1442" s="53"/>
      <c r="F1442" s="90"/>
      <c r="G1442" s="44">
        <v>0</v>
      </c>
      <c r="H1442" s="53"/>
      <c r="I1442" s="90"/>
      <c r="J1442" s="44">
        <v>0</v>
      </c>
      <c r="K1442" s="42"/>
      <c r="L1442" s="59"/>
      <c r="M1442" s="44">
        <v>0</v>
      </c>
    </row>
    <row r="1443" spans="2:13" customFormat="1" hidden="1">
      <c r="B1443" s="43" t="s">
        <v>1558</v>
      </c>
      <c r="C1443" s="45" t="s">
        <v>371</v>
      </c>
      <c r="D1443" s="44">
        <v>0</v>
      </c>
      <c r="E1443" s="53"/>
      <c r="F1443" s="90"/>
      <c r="G1443" s="44">
        <v>0</v>
      </c>
      <c r="H1443" s="53"/>
      <c r="I1443" s="90"/>
      <c r="J1443" s="44">
        <v>0</v>
      </c>
      <c r="K1443" s="42"/>
      <c r="L1443" s="59"/>
      <c r="M1443" s="44">
        <v>0</v>
      </c>
    </row>
    <row r="1444" spans="2:13" customFormat="1" hidden="1">
      <c r="B1444" s="43" t="s">
        <v>1559</v>
      </c>
      <c r="C1444" s="45" t="s">
        <v>373</v>
      </c>
      <c r="D1444" s="44">
        <v>0</v>
      </c>
      <c r="E1444" s="53"/>
      <c r="F1444" s="90"/>
      <c r="G1444" s="44">
        <v>0</v>
      </c>
      <c r="H1444" s="53"/>
      <c r="I1444" s="90"/>
      <c r="J1444" s="44">
        <v>0</v>
      </c>
      <c r="K1444" s="42"/>
      <c r="L1444" s="59"/>
      <c r="M1444" s="44">
        <v>0</v>
      </c>
    </row>
    <row r="1445" spans="2:13" customFormat="1" hidden="1">
      <c r="B1445" s="43" t="s">
        <v>1560</v>
      </c>
      <c r="C1445" s="45" t="s">
        <v>375</v>
      </c>
      <c r="D1445" s="44">
        <v>0</v>
      </c>
      <c r="E1445" s="53"/>
      <c r="F1445" s="90"/>
      <c r="G1445" s="44">
        <v>0</v>
      </c>
      <c r="H1445" s="53"/>
      <c r="I1445" s="90"/>
      <c r="J1445" s="44">
        <v>0</v>
      </c>
      <c r="K1445" s="42"/>
      <c r="L1445" s="59"/>
      <c r="M1445" s="44">
        <v>0</v>
      </c>
    </row>
    <row r="1446" spans="2:13" customFormat="1" hidden="1">
      <c r="B1446" s="39" t="s">
        <v>1561</v>
      </c>
      <c r="C1446" s="40" t="s">
        <v>376</v>
      </c>
      <c r="D1446" s="46">
        <f>SUM(D1447:D1453)</f>
        <v>0</v>
      </c>
      <c r="E1446" s="53"/>
      <c r="F1446" s="91"/>
      <c r="G1446" s="46">
        <f>SUM(G1447:G1453)</f>
        <v>0</v>
      </c>
      <c r="H1446" s="53"/>
      <c r="I1446" s="91"/>
      <c r="J1446" s="46">
        <f>SUM(J1447:J1453)</f>
        <v>0</v>
      </c>
      <c r="K1446" s="42"/>
      <c r="L1446" s="59"/>
      <c r="M1446" s="46">
        <f>SUM(M1447:M1453)</f>
        <v>0</v>
      </c>
    </row>
    <row r="1447" spans="2:13" customFormat="1" hidden="1">
      <c r="B1447" s="43" t="s">
        <v>1562</v>
      </c>
      <c r="C1447" s="45" t="s">
        <v>378</v>
      </c>
      <c r="D1447" s="44">
        <v>0</v>
      </c>
      <c r="E1447" s="53"/>
      <c r="F1447" s="90"/>
      <c r="G1447" s="44">
        <v>0</v>
      </c>
      <c r="H1447" s="53"/>
      <c r="I1447" s="90"/>
      <c r="J1447" s="44">
        <v>0</v>
      </c>
      <c r="K1447" s="42"/>
      <c r="L1447" s="59"/>
      <c r="M1447" s="44">
        <v>0</v>
      </c>
    </row>
    <row r="1448" spans="2:13" customFormat="1" hidden="1">
      <c r="B1448" s="43" t="s">
        <v>1563</v>
      </c>
      <c r="C1448" s="45" t="s">
        <v>379</v>
      </c>
      <c r="D1448" s="44">
        <v>0</v>
      </c>
      <c r="E1448" s="53"/>
      <c r="F1448" s="90"/>
      <c r="G1448" s="44">
        <v>0</v>
      </c>
      <c r="H1448" s="53"/>
      <c r="I1448" s="90"/>
      <c r="J1448" s="44">
        <v>0</v>
      </c>
      <c r="K1448" s="42"/>
      <c r="L1448" s="59"/>
      <c r="M1448" s="44">
        <v>0</v>
      </c>
    </row>
    <row r="1449" spans="2:13" customFormat="1" hidden="1">
      <c r="B1449" s="43" t="s">
        <v>1564</v>
      </c>
      <c r="C1449" s="45" t="s">
        <v>381</v>
      </c>
      <c r="D1449" s="44">
        <v>0</v>
      </c>
      <c r="E1449" s="53"/>
      <c r="F1449" s="90"/>
      <c r="G1449" s="44">
        <v>0</v>
      </c>
      <c r="H1449" s="53"/>
      <c r="I1449" s="90"/>
      <c r="J1449" s="44">
        <v>0</v>
      </c>
      <c r="K1449" s="42"/>
      <c r="L1449" s="59"/>
      <c r="M1449" s="44">
        <v>0</v>
      </c>
    </row>
    <row r="1450" spans="2:13" customFormat="1" hidden="1">
      <c r="B1450" s="43" t="s">
        <v>1565</v>
      </c>
      <c r="C1450" s="45" t="s">
        <v>383</v>
      </c>
      <c r="D1450" s="44">
        <v>0</v>
      </c>
      <c r="E1450" s="53"/>
      <c r="F1450" s="90"/>
      <c r="G1450" s="44">
        <v>0</v>
      </c>
      <c r="H1450" s="53"/>
      <c r="I1450" s="90"/>
      <c r="J1450" s="44">
        <v>0</v>
      </c>
      <c r="K1450" s="42"/>
      <c r="L1450" s="59"/>
      <c r="M1450" s="44">
        <v>0</v>
      </c>
    </row>
    <row r="1451" spans="2:13" customFormat="1" hidden="1">
      <c r="B1451" s="43" t="s">
        <v>1566</v>
      </c>
      <c r="C1451" s="45" t="s">
        <v>384</v>
      </c>
      <c r="D1451" s="44">
        <v>0</v>
      </c>
      <c r="E1451" s="53"/>
      <c r="F1451" s="90"/>
      <c r="G1451" s="44">
        <v>0</v>
      </c>
      <c r="H1451" s="53"/>
      <c r="I1451" s="90"/>
      <c r="J1451" s="44">
        <v>0</v>
      </c>
      <c r="K1451" s="42"/>
      <c r="L1451" s="59"/>
      <c r="M1451" s="44">
        <v>0</v>
      </c>
    </row>
    <row r="1452" spans="2:13" customFormat="1" hidden="1">
      <c r="B1452" s="43" t="s">
        <v>1567</v>
      </c>
      <c r="C1452" s="45" t="s">
        <v>386</v>
      </c>
      <c r="D1452" s="44">
        <v>0</v>
      </c>
      <c r="E1452" s="53"/>
      <c r="F1452" s="90"/>
      <c r="G1452" s="44">
        <v>0</v>
      </c>
      <c r="H1452" s="53"/>
      <c r="I1452" s="90"/>
      <c r="J1452" s="44">
        <v>0</v>
      </c>
      <c r="K1452" s="42"/>
      <c r="L1452" s="59"/>
      <c r="M1452" s="44">
        <v>0</v>
      </c>
    </row>
    <row r="1453" spans="2:13" customFormat="1" hidden="1">
      <c r="B1453" s="43" t="s">
        <v>1568</v>
      </c>
      <c r="C1453" s="45" t="s">
        <v>388</v>
      </c>
      <c r="D1453" s="44">
        <v>0</v>
      </c>
      <c r="E1453" s="53"/>
      <c r="F1453" s="90"/>
      <c r="G1453" s="44">
        <v>0</v>
      </c>
      <c r="H1453" s="53"/>
      <c r="I1453" s="90"/>
      <c r="J1453" s="44">
        <v>0</v>
      </c>
      <c r="K1453" s="42"/>
      <c r="L1453" s="59"/>
      <c r="M1453" s="44">
        <v>0</v>
      </c>
    </row>
    <row r="1454" spans="2:13" customFormat="1" hidden="1">
      <c r="B1454" s="39" t="s">
        <v>1569</v>
      </c>
      <c r="C1454" s="40" t="s">
        <v>390</v>
      </c>
      <c r="D1454" s="46">
        <f>SUM(D1455:D1466)</f>
        <v>0</v>
      </c>
      <c r="E1454" s="53"/>
      <c r="F1454" s="91"/>
      <c r="G1454" s="46">
        <f>SUM(G1455:G1466)</f>
        <v>0</v>
      </c>
      <c r="H1454" s="53"/>
      <c r="I1454" s="91"/>
      <c r="J1454" s="46">
        <f>SUM(J1455:J1466)</f>
        <v>0</v>
      </c>
      <c r="K1454" s="42"/>
      <c r="L1454" s="59"/>
      <c r="M1454" s="46">
        <f>SUM(M1455:M1466)</f>
        <v>0</v>
      </c>
    </row>
    <row r="1455" spans="2:13" customFormat="1" hidden="1">
      <c r="B1455" s="43" t="s">
        <v>1570</v>
      </c>
      <c r="C1455" s="45" t="s">
        <v>392</v>
      </c>
      <c r="D1455" s="44">
        <v>0</v>
      </c>
      <c r="E1455" s="53"/>
      <c r="F1455" s="90"/>
      <c r="G1455" s="44">
        <v>0</v>
      </c>
      <c r="H1455" s="53"/>
      <c r="I1455" s="90"/>
      <c r="J1455" s="44">
        <v>0</v>
      </c>
      <c r="K1455" s="42"/>
      <c r="L1455" s="59"/>
      <c r="M1455" s="44">
        <v>0</v>
      </c>
    </row>
    <row r="1456" spans="2:13" customFormat="1" hidden="1">
      <c r="B1456" s="43" t="s">
        <v>1571</v>
      </c>
      <c r="C1456" s="45" t="s">
        <v>394</v>
      </c>
      <c r="D1456" s="44">
        <v>0</v>
      </c>
      <c r="E1456" s="53"/>
      <c r="F1456" s="90"/>
      <c r="G1456" s="44">
        <v>0</v>
      </c>
      <c r="H1456" s="53"/>
      <c r="I1456" s="90"/>
      <c r="J1456" s="44">
        <v>0</v>
      </c>
      <c r="K1456" s="42"/>
      <c r="L1456" s="59"/>
      <c r="M1456" s="44">
        <v>0</v>
      </c>
    </row>
    <row r="1457" spans="2:13" customFormat="1" hidden="1">
      <c r="B1457" s="43" t="s">
        <v>1572</v>
      </c>
      <c r="C1457" s="45" t="s">
        <v>396</v>
      </c>
      <c r="D1457" s="44">
        <v>0</v>
      </c>
      <c r="E1457" s="53"/>
      <c r="F1457" s="90"/>
      <c r="G1457" s="44">
        <v>0</v>
      </c>
      <c r="H1457" s="53"/>
      <c r="I1457" s="90"/>
      <c r="J1457" s="44">
        <v>0</v>
      </c>
      <c r="K1457" s="42"/>
      <c r="L1457" s="59"/>
      <c r="M1457" s="44">
        <v>0</v>
      </c>
    </row>
    <row r="1458" spans="2:13" customFormat="1" hidden="1">
      <c r="B1458" s="43" t="s">
        <v>1573</v>
      </c>
      <c r="C1458" s="45" t="s">
        <v>398</v>
      </c>
      <c r="D1458" s="44">
        <v>0</v>
      </c>
      <c r="E1458" s="53"/>
      <c r="F1458" s="90"/>
      <c r="G1458" s="44">
        <v>0</v>
      </c>
      <c r="H1458" s="53"/>
      <c r="I1458" s="90"/>
      <c r="J1458" s="44">
        <v>0</v>
      </c>
      <c r="K1458" s="42"/>
      <c r="L1458" s="59"/>
      <c r="M1458" s="44">
        <v>0</v>
      </c>
    </row>
    <row r="1459" spans="2:13" customFormat="1" hidden="1">
      <c r="B1459" s="43" t="s">
        <v>1574</v>
      </c>
      <c r="C1459" s="45" t="s">
        <v>400</v>
      </c>
      <c r="D1459" s="44">
        <v>0</v>
      </c>
      <c r="E1459" s="53"/>
      <c r="F1459" s="90"/>
      <c r="G1459" s="44">
        <v>0</v>
      </c>
      <c r="H1459" s="53"/>
      <c r="I1459" s="90"/>
      <c r="J1459" s="44">
        <v>0</v>
      </c>
      <c r="K1459" s="42"/>
      <c r="L1459" s="59"/>
      <c r="M1459" s="44">
        <v>0</v>
      </c>
    </row>
    <row r="1460" spans="2:13" customFormat="1" hidden="1">
      <c r="B1460" s="43" t="s">
        <v>1575</v>
      </c>
      <c r="C1460" s="45" t="s">
        <v>402</v>
      </c>
      <c r="D1460" s="44">
        <v>0</v>
      </c>
      <c r="E1460" s="53"/>
      <c r="F1460" s="90"/>
      <c r="G1460" s="44">
        <v>0</v>
      </c>
      <c r="H1460" s="53"/>
      <c r="I1460" s="90"/>
      <c r="J1460" s="44">
        <v>0</v>
      </c>
      <c r="K1460" s="42"/>
      <c r="L1460" s="59"/>
      <c r="M1460" s="44">
        <v>0</v>
      </c>
    </row>
    <row r="1461" spans="2:13" customFormat="1" hidden="1">
      <c r="B1461" s="43" t="s">
        <v>1576</v>
      </c>
      <c r="C1461" s="45" t="s">
        <v>404</v>
      </c>
      <c r="D1461" s="44">
        <v>0</v>
      </c>
      <c r="E1461" s="53"/>
      <c r="F1461" s="90"/>
      <c r="G1461" s="44">
        <v>0</v>
      </c>
      <c r="H1461" s="53"/>
      <c r="I1461" s="90"/>
      <c r="J1461" s="44">
        <v>0</v>
      </c>
      <c r="K1461" s="42"/>
      <c r="L1461" s="59"/>
      <c r="M1461" s="44">
        <v>0</v>
      </c>
    </row>
    <row r="1462" spans="2:13" customFormat="1" hidden="1">
      <c r="B1462" s="43" t="s">
        <v>1577</v>
      </c>
      <c r="C1462" s="45" t="s">
        <v>406</v>
      </c>
      <c r="D1462" s="44">
        <v>0</v>
      </c>
      <c r="E1462" s="53"/>
      <c r="F1462" s="90"/>
      <c r="G1462" s="44">
        <v>0</v>
      </c>
      <c r="H1462" s="53"/>
      <c r="I1462" s="90"/>
      <c r="J1462" s="44">
        <v>0</v>
      </c>
      <c r="K1462" s="42"/>
      <c r="L1462" s="59"/>
      <c r="M1462" s="44">
        <v>0</v>
      </c>
    </row>
    <row r="1463" spans="2:13" customFormat="1" hidden="1">
      <c r="B1463" s="43" t="s">
        <v>1578</v>
      </c>
      <c r="C1463" s="45" t="s">
        <v>408</v>
      </c>
      <c r="D1463" s="44">
        <v>0</v>
      </c>
      <c r="E1463" s="53"/>
      <c r="F1463" s="90"/>
      <c r="G1463" s="44">
        <v>0</v>
      </c>
      <c r="H1463" s="53"/>
      <c r="I1463" s="90"/>
      <c r="J1463" s="44">
        <v>0</v>
      </c>
      <c r="K1463" s="42"/>
      <c r="L1463" s="59"/>
      <c r="M1463" s="44">
        <v>0</v>
      </c>
    </row>
    <row r="1464" spans="2:13" customFormat="1" hidden="1">
      <c r="B1464" s="43" t="s">
        <v>1579</v>
      </c>
      <c r="C1464" s="45" t="s">
        <v>410</v>
      </c>
      <c r="D1464" s="44">
        <v>0</v>
      </c>
      <c r="E1464" s="53"/>
      <c r="F1464" s="90"/>
      <c r="G1464" s="44">
        <v>0</v>
      </c>
      <c r="H1464" s="53"/>
      <c r="I1464" s="90"/>
      <c r="J1464" s="44">
        <v>0</v>
      </c>
      <c r="K1464" s="42"/>
      <c r="L1464" s="59"/>
      <c r="M1464" s="44">
        <v>0</v>
      </c>
    </row>
    <row r="1465" spans="2:13" customFormat="1" hidden="1">
      <c r="B1465" s="43" t="s">
        <v>1580</v>
      </c>
      <c r="C1465" s="45" t="s">
        <v>412</v>
      </c>
      <c r="D1465" s="44">
        <v>0</v>
      </c>
      <c r="E1465" s="53"/>
      <c r="F1465" s="90"/>
      <c r="G1465" s="44">
        <v>0</v>
      </c>
      <c r="H1465" s="53"/>
      <c r="I1465" s="90"/>
      <c r="J1465" s="44">
        <v>0</v>
      </c>
      <c r="K1465" s="42"/>
      <c r="L1465" s="59"/>
      <c r="M1465" s="44">
        <v>0</v>
      </c>
    </row>
    <row r="1466" spans="2:13" customFormat="1" hidden="1">
      <c r="B1466" s="43" t="s">
        <v>1581</v>
      </c>
      <c r="C1466" s="45" t="s">
        <v>414</v>
      </c>
      <c r="D1466" s="44">
        <v>0</v>
      </c>
      <c r="E1466" s="53"/>
      <c r="F1466" s="90"/>
      <c r="G1466" s="44">
        <v>0</v>
      </c>
      <c r="H1466" s="53"/>
      <c r="I1466" s="90"/>
      <c r="J1466" s="44">
        <v>0</v>
      </c>
      <c r="K1466" s="42"/>
      <c r="L1466" s="59"/>
      <c r="M1466" s="44">
        <v>0</v>
      </c>
    </row>
    <row r="1467" spans="2:13" customFormat="1" hidden="1">
      <c r="B1467" s="39" t="s">
        <v>1582</v>
      </c>
      <c r="C1467" s="40" t="s">
        <v>415</v>
      </c>
      <c r="D1467" s="46">
        <f>SUM(D1468:D1472)</f>
        <v>0</v>
      </c>
      <c r="E1467" s="53"/>
      <c r="F1467" s="91"/>
      <c r="G1467" s="46">
        <f>SUM(G1468:G1472)</f>
        <v>0</v>
      </c>
      <c r="H1467" s="53"/>
      <c r="I1467" s="91"/>
      <c r="J1467" s="46">
        <f>SUM(J1468:J1472)</f>
        <v>0</v>
      </c>
      <c r="K1467" s="42"/>
      <c r="L1467" s="59"/>
      <c r="M1467" s="46">
        <f>SUM(M1468:M1472)</f>
        <v>0</v>
      </c>
    </row>
    <row r="1468" spans="2:13" customFormat="1" hidden="1">
      <c r="B1468" s="43" t="s">
        <v>1583</v>
      </c>
      <c r="C1468" s="45" t="s">
        <v>416</v>
      </c>
      <c r="D1468" s="44">
        <v>0</v>
      </c>
      <c r="E1468" s="53"/>
      <c r="F1468" s="90"/>
      <c r="G1468" s="44">
        <v>0</v>
      </c>
      <c r="H1468" s="53"/>
      <c r="I1468" s="90"/>
      <c r="J1468" s="44">
        <v>0</v>
      </c>
      <c r="K1468" s="42"/>
      <c r="L1468" s="59"/>
      <c r="M1468" s="44">
        <v>0</v>
      </c>
    </row>
    <row r="1469" spans="2:13" customFormat="1" hidden="1">
      <c r="B1469" s="43" t="s">
        <v>1584</v>
      </c>
      <c r="C1469" s="45" t="s">
        <v>418</v>
      </c>
      <c r="D1469" s="44">
        <v>0</v>
      </c>
      <c r="E1469" s="53"/>
      <c r="F1469" s="90"/>
      <c r="G1469" s="44">
        <v>0</v>
      </c>
      <c r="H1469" s="53"/>
      <c r="I1469" s="90"/>
      <c r="J1469" s="44">
        <v>0</v>
      </c>
      <c r="K1469" s="42"/>
      <c r="L1469" s="59"/>
      <c r="M1469" s="44">
        <v>0</v>
      </c>
    </row>
    <row r="1470" spans="2:13" customFormat="1" hidden="1">
      <c r="B1470" s="43" t="s">
        <v>1585</v>
      </c>
      <c r="C1470" s="45" t="s">
        <v>420</v>
      </c>
      <c r="D1470" s="44">
        <v>0</v>
      </c>
      <c r="E1470" s="53"/>
      <c r="F1470" s="90"/>
      <c r="G1470" s="44">
        <v>0</v>
      </c>
      <c r="H1470" s="53"/>
      <c r="I1470" s="90"/>
      <c r="J1470" s="44">
        <v>0</v>
      </c>
      <c r="K1470" s="42"/>
      <c r="L1470" s="59"/>
      <c r="M1470" s="44">
        <v>0</v>
      </c>
    </row>
    <row r="1471" spans="2:13" customFormat="1" hidden="1">
      <c r="B1471" s="43" t="s">
        <v>1586</v>
      </c>
      <c r="C1471" s="45" t="s">
        <v>422</v>
      </c>
      <c r="D1471" s="44">
        <v>0</v>
      </c>
      <c r="E1471" s="53"/>
      <c r="F1471" s="90"/>
      <c r="G1471" s="44">
        <v>0</v>
      </c>
      <c r="H1471" s="53"/>
      <c r="I1471" s="90"/>
      <c r="J1471" s="44">
        <v>0</v>
      </c>
      <c r="K1471" s="42"/>
      <c r="L1471" s="59"/>
      <c r="M1471" s="44">
        <v>0</v>
      </c>
    </row>
    <row r="1472" spans="2:13" customFormat="1" hidden="1">
      <c r="B1472" s="43" t="s">
        <v>1587</v>
      </c>
      <c r="C1472" s="45" t="s">
        <v>424</v>
      </c>
      <c r="D1472" s="44">
        <v>0</v>
      </c>
      <c r="E1472" s="53"/>
      <c r="F1472" s="90"/>
      <c r="G1472" s="44">
        <v>0</v>
      </c>
      <c r="H1472" s="53"/>
      <c r="I1472" s="90"/>
      <c r="J1472" s="44">
        <v>0</v>
      </c>
      <c r="K1472" s="42"/>
      <c r="L1472" s="59"/>
      <c r="M1472" s="44">
        <v>0</v>
      </c>
    </row>
    <row r="1473" spans="1:13" hidden="1">
      <c r="A1473" s="21" t="s">
        <v>5667</v>
      </c>
      <c r="B1473" s="99" t="s">
        <v>5732</v>
      </c>
      <c r="C1473" s="71" t="s">
        <v>425</v>
      </c>
      <c r="D1473" s="127">
        <f>SUM(D1474:D1478)</f>
        <v>800</v>
      </c>
      <c r="E1473" s="108"/>
      <c r="F1473" s="126"/>
      <c r="G1473" s="127">
        <f>SUM(G1474:G1478)</f>
        <v>800</v>
      </c>
      <c r="H1473" s="108"/>
      <c r="I1473" s="126"/>
      <c r="J1473" s="127">
        <f>SUM(J1474:J1478)</f>
        <v>0</v>
      </c>
      <c r="K1473" s="21"/>
      <c r="L1473" s="59"/>
      <c r="M1473" s="127">
        <f>SUM(M1474:M1478)</f>
        <v>0</v>
      </c>
    </row>
    <row r="1474" spans="1:13" hidden="1">
      <c r="A1474" s="21" t="s">
        <v>5667</v>
      </c>
      <c r="B1474" s="30" t="s">
        <v>5733</v>
      </c>
      <c r="C1474" s="36" t="s">
        <v>351</v>
      </c>
      <c r="D1474" s="129">
        <v>800</v>
      </c>
      <c r="E1474" s="108">
        <f>IF(D1474&lt;G1474,G1474-D1474,0)</f>
        <v>0</v>
      </c>
      <c r="F1474" s="108">
        <f>IF(D1474&gt;G1474,D1474-G1474,0)</f>
        <v>0</v>
      </c>
      <c r="G1474" s="129">
        <v>800</v>
      </c>
      <c r="H1474" s="108"/>
      <c r="I1474" s="108">
        <v>800</v>
      </c>
      <c r="J1474" s="128">
        <f>+G1474+H1474-I1474</f>
        <v>0</v>
      </c>
      <c r="K1474" s="21"/>
      <c r="L1474" s="59"/>
      <c r="M1474" s="128">
        <f>+J1474+K1474-L1474</f>
        <v>0</v>
      </c>
    </row>
    <row r="1475" spans="1:13" customFormat="1" hidden="1">
      <c r="B1475" s="43" t="s">
        <v>5467</v>
      </c>
      <c r="C1475" s="45" t="s">
        <v>427</v>
      </c>
      <c r="D1475" s="44">
        <v>0</v>
      </c>
      <c r="E1475" s="53"/>
      <c r="F1475" s="90"/>
      <c r="G1475" s="44">
        <v>0</v>
      </c>
      <c r="H1475" s="53"/>
      <c r="I1475" s="90"/>
      <c r="J1475" s="44">
        <v>0</v>
      </c>
      <c r="K1475" s="42"/>
      <c r="L1475" s="59"/>
      <c r="M1475" s="44">
        <v>0</v>
      </c>
    </row>
    <row r="1476" spans="1:13" customFormat="1" hidden="1">
      <c r="B1476" s="43" t="s">
        <v>5468</v>
      </c>
      <c r="C1476" s="45" t="s">
        <v>428</v>
      </c>
      <c r="D1476" s="44">
        <v>0</v>
      </c>
      <c r="E1476" s="53"/>
      <c r="F1476" s="90"/>
      <c r="G1476" s="44">
        <v>0</v>
      </c>
      <c r="H1476" s="53"/>
      <c r="I1476" s="90"/>
      <c r="J1476" s="44">
        <v>0</v>
      </c>
      <c r="K1476" s="42"/>
      <c r="L1476" s="59"/>
      <c r="M1476" s="44">
        <v>0</v>
      </c>
    </row>
    <row r="1477" spans="1:13" customFormat="1" hidden="1">
      <c r="B1477" s="43" t="s">
        <v>5469</v>
      </c>
      <c r="C1477" s="45" t="s">
        <v>429</v>
      </c>
      <c r="D1477" s="44">
        <v>0</v>
      </c>
      <c r="E1477" s="53"/>
      <c r="F1477" s="90"/>
      <c r="G1477" s="44">
        <v>0</v>
      </c>
      <c r="H1477" s="53"/>
      <c r="I1477" s="90"/>
      <c r="J1477" s="44">
        <v>0</v>
      </c>
      <c r="K1477" s="42"/>
      <c r="L1477" s="59"/>
      <c r="M1477" s="44">
        <v>0</v>
      </c>
    </row>
    <row r="1478" spans="1:13" customFormat="1" hidden="1">
      <c r="B1478" s="43" t="s">
        <v>5470</v>
      </c>
      <c r="C1478" s="45" t="s">
        <v>430</v>
      </c>
      <c r="D1478" s="44">
        <v>0</v>
      </c>
      <c r="E1478" s="53"/>
      <c r="F1478" s="90"/>
      <c r="G1478" s="44">
        <v>0</v>
      </c>
      <c r="H1478" s="53"/>
      <c r="I1478" s="90"/>
      <c r="J1478" s="44">
        <v>0</v>
      </c>
      <c r="K1478" s="42"/>
      <c r="L1478" s="59"/>
      <c r="M1478" s="44">
        <v>0</v>
      </c>
    </row>
    <row r="1479" spans="1:13" customFormat="1" hidden="1">
      <c r="B1479" s="39" t="s">
        <v>1588</v>
      </c>
      <c r="C1479" s="40" t="s">
        <v>432</v>
      </c>
      <c r="D1479" s="46">
        <f>D1480+D1489+D1492+D1500+D1509+D1512</f>
        <v>0</v>
      </c>
      <c r="E1479" s="53"/>
      <c r="F1479" s="91"/>
      <c r="G1479" s="46">
        <f>G1480+G1489+G1492+G1500+G1509+G1512</f>
        <v>0</v>
      </c>
      <c r="H1479" s="53"/>
      <c r="I1479" s="91"/>
      <c r="J1479" s="46">
        <f>J1480+J1489+J1492+J1500+J1509+J1512</f>
        <v>0</v>
      </c>
      <c r="K1479" s="42"/>
      <c r="L1479" s="59"/>
      <c r="M1479" s="46">
        <f>M1480+M1489+M1492+M1500+M1509+M1512</f>
        <v>0</v>
      </c>
    </row>
    <row r="1480" spans="1:13" customFormat="1" hidden="1">
      <c r="B1480" s="39" t="s">
        <v>1589</v>
      </c>
      <c r="C1480" s="40" t="s">
        <v>434</v>
      </c>
      <c r="D1480" s="46">
        <f>SUM(D1481:D1488)</f>
        <v>0</v>
      </c>
      <c r="E1480" s="53"/>
      <c r="F1480" s="91"/>
      <c r="G1480" s="46">
        <f>SUM(G1481:G1488)</f>
        <v>0</v>
      </c>
      <c r="H1480" s="53"/>
      <c r="I1480" s="91"/>
      <c r="J1480" s="46">
        <f>SUM(J1481:J1488)</f>
        <v>0</v>
      </c>
      <c r="K1480" s="42"/>
      <c r="L1480" s="59"/>
      <c r="M1480" s="46">
        <f>SUM(M1481:M1488)</f>
        <v>0</v>
      </c>
    </row>
    <row r="1481" spans="1:13" customFormat="1" hidden="1">
      <c r="B1481" s="43" t="s">
        <v>1590</v>
      </c>
      <c r="C1481" s="45" t="s">
        <v>436</v>
      </c>
      <c r="D1481" s="44">
        <v>0</v>
      </c>
      <c r="E1481" s="53"/>
      <c r="F1481" s="90"/>
      <c r="G1481" s="44">
        <v>0</v>
      </c>
      <c r="H1481" s="53"/>
      <c r="I1481" s="90"/>
      <c r="J1481" s="44">
        <v>0</v>
      </c>
      <c r="K1481" s="42"/>
      <c r="L1481" s="59"/>
      <c r="M1481" s="44">
        <v>0</v>
      </c>
    </row>
    <row r="1482" spans="1:13" customFormat="1" hidden="1">
      <c r="B1482" s="43" t="s">
        <v>1591</v>
      </c>
      <c r="C1482" s="45" t="s">
        <v>438</v>
      </c>
      <c r="D1482" s="44">
        <v>0</v>
      </c>
      <c r="E1482" s="53"/>
      <c r="F1482" s="90"/>
      <c r="G1482" s="44">
        <v>0</v>
      </c>
      <c r="H1482" s="53"/>
      <c r="I1482" s="90"/>
      <c r="J1482" s="44">
        <v>0</v>
      </c>
      <c r="K1482" s="42"/>
      <c r="L1482" s="59"/>
      <c r="M1482" s="44">
        <v>0</v>
      </c>
    </row>
    <row r="1483" spans="1:13" customFormat="1" hidden="1">
      <c r="B1483" s="43" t="s">
        <v>1592</v>
      </c>
      <c r="C1483" s="45" t="s">
        <v>2445</v>
      </c>
      <c r="D1483" s="44">
        <v>0</v>
      </c>
      <c r="E1483" s="53"/>
      <c r="F1483" s="90"/>
      <c r="G1483" s="44">
        <v>0</v>
      </c>
      <c r="H1483" s="53"/>
      <c r="I1483" s="90"/>
      <c r="J1483" s="44">
        <v>0</v>
      </c>
      <c r="K1483" s="42"/>
      <c r="L1483" s="59"/>
      <c r="M1483" s="44">
        <v>0</v>
      </c>
    </row>
    <row r="1484" spans="1:13" customFormat="1" hidden="1">
      <c r="B1484" s="43" t="s">
        <v>1593</v>
      </c>
      <c r="C1484" s="45" t="s">
        <v>441</v>
      </c>
      <c r="D1484" s="44">
        <v>0</v>
      </c>
      <c r="E1484" s="53"/>
      <c r="F1484" s="90"/>
      <c r="G1484" s="44">
        <v>0</v>
      </c>
      <c r="H1484" s="53"/>
      <c r="I1484" s="90"/>
      <c r="J1484" s="44">
        <v>0</v>
      </c>
      <c r="K1484" s="42"/>
      <c r="L1484" s="59"/>
      <c r="M1484" s="44">
        <v>0</v>
      </c>
    </row>
    <row r="1485" spans="1:13" customFormat="1" hidden="1">
      <c r="B1485" s="43" t="s">
        <v>1594</v>
      </c>
      <c r="C1485" s="45" t="s">
        <v>443</v>
      </c>
      <c r="D1485" s="44">
        <v>0</v>
      </c>
      <c r="E1485" s="53"/>
      <c r="F1485" s="90"/>
      <c r="G1485" s="44">
        <v>0</v>
      </c>
      <c r="H1485" s="53"/>
      <c r="I1485" s="90"/>
      <c r="J1485" s="44">
        <v>0</v>
      </c>
      <c r="K1485" s="42"/>
      <c r="L1485" s="59"/>
      <c r="M1485" s="44">
        <v>0</v>
      </c>
    </row>
    <row r="1486" spans="1:13" customFormat="1" hidden="1">
      <c r="B1486" s="43" t="s">
        <v>1595</v>
      </c>
      <c r="C1486" s="45" t="s">
        <v>445</v>
      </c>
      <c r="D1486" s="44">
        <v>0</v>
      </c>
      <c r="E1486" s="53"/>
      <c r="F1486" s="90"/>
      <c r="G1486" s="44">
        <v>0</v>
      </c>
      <c r="H1486" s="53"/>
      <c r="I1486" s="90"/>
      <c r="J1486" s="44">
        <v>0</v>
      </c>
      <c r="K1486" s="42"/>
      <c r="L1486" s="59"/>
      <c r="M1486" s="44">
        <v>0</v>
      </c>
    </row>
    <row r="1487" spans="1:13" customFormat="1" hidden="1">
      <c r="B1487" s="43" t="s">
        <v>1596</v>
      </c>
      <c r="C1487" s="45" t="s">
        <v>2446</v>
      </c>
      <c r="D1487" s="44">
        <v>0</v>
      </c>
      <c r="E1487" s="53"/>
      <c r="F1487" s="90"/>
      <c r="G1487" s="44">
        <v>0</v>
      </c>
      <c r="H1487" s="53"/>
      <c r="I1487" s="90"/>
      <c r="J1487" s="44">
        <v>0</v>
      </c>
      <c r="K1487" s="42"/>
      <c r="L1487" s="59"/>
      <c r="M1487" s="44">
        <v>0</v>
      </c>
    </row>
    <row r="1488" spans="1:13" customFormat="1" hidden="1">
      <c r="B1488" s="43" t="s">
        <v>1597</v>
      </c>
      <c r="C1488" s="45" t="s">
        <v>448</v>
      </c>
      <c r="D1488" s="44">
        <v>0</v>
      </c>
      <c r="E1488" s="53"/>
      <c r="F1488" s="90"/>
      <c r="G1488" s="44">
        <v>0</v>
      </c>
      <c r="H1488" s="53"/>
      <c r="I1488" s="90"/>
      <c r="J1488" s="44">
        <v>0</v>
      </c>
      <c r="K1488" s="42"/>
      <c r="L1488" s="59"/>
      <c r="M1488" s="44">
        <v>0</v>
      </c>
    </row>
    <row r="1489" spans="2:13" customFormat="1" hidden="1">
      <c r="B1489" s="39" t="s">
        <v>1598</v>
      </c>
      <c r="C1489" s="40" t="s">
        <v>450</v>
      </c>
      <c r="D1489" s="46">
        <f>SUM(D1490:D1491)</f>
        <v>0</v>
      </c>
      <c r="E1489" s="53"/>
      <c r="F1489" s="91"/>
      <c r="G1489" s="46">
        <f>SUM(G1490:G1491)</f>
        <v>0</v>
      </c>
      <c r="H1489" s="53"/>
      <c r="I1489" s="91"/>
      <c r="J1489" s="46">
        <f>SUM(J1490:J1491)</f>
        <v>0</v>
      </c>
      <c r="K1489" s="42"/>
      <c r="L1489" s="59"/>
      <c r="M1489" s="46">
        <f>SUM(M1490:M1491)</f>
        <v>0</v>
      </c>
    </row>
    <row r="1490" spans="2:13" customFormat="1" hidden="1">
      <c r="B1490" s="43" t="s">
        <v>1599</v>
      </c>
      <c r="C1490" s="45" t="s">
        <v>452</v>
      </c>
      <c r="D1490" s="44">
        <v>0</v>
      </c>
      <c r="E1490" s="53"/>
      <c r="F1490" s="90"/>
      <c r="G1490" s="44">
        <v>0</v>
      </c>
      <c r="H1490" s="53"/>
      <c r="I1490" s="90"/>
      <c r="J1490" s="44">
        <v>0</v>
      </c>
      <c r="K1490" s="42"/>
      <c r="L1490" s="59"/>
      <c r="M1490" s="44">
        <v>0</v>
      </c>
    </row>
    <row r="1491" spans="2:13" customFormat="1" hidden="1">
      <c r="B1491" s="43" t="s">
        <v>1600</v>
      </c>
      <c r="C1491" s="45" t="s">
        <v>454</v>
      </c>
      <c r="D1491" s="44">
        <v>0</v>
      </c>
      <c r="E1491" s="53"/>
      <c r="F1491" s="90"/>
      <c r="G1491" s="44">
        <v>0</v>
      </c>
      <c r="H1491" s="53"/>
      <c r="I1491" s="90"/>
      <c r="J1491" s="44">
        <v>0</v>
      </c>
      <c r="K1491" s="42"/>
      <c r="L1491" s="59"/>
      <c r="M1491" s="44">
        <v>0</v>
      </c>
    </row>
    <row r="1492" spans="2:13" customFormat="1" hidden="1">
      <c r="B1492" s="39" t="s">
        <v>1601</v>
      </c>
      <c r="C1492" s="40" t="s">
        <v>456</v>
      </c>
      <c r="D1492" s="46">
        <f>SUM(D1493:D1499)</f>
        <v>0</v>
      </c>
      <c r="E1492" s="53"/>
      <c r="F1492" s="91"/>
      <c r="G1492" s="46">
        <f>SUM(G1493:G1499)</f>
        <v>0</v>
      </c>
      <c r="H1492" s="53"/>
      <c r="I1492" s="91"/>
      <c r="J1492" s="46">
        <f>SUM(J1493:J1499)</f>
        <v>0</v>
      </c>
      <c r="K1492" s="42"/>
      <c r="L1492" s="59"/>
      <c r="M1492" s="46">
        <f>SUM(M1493:M1499)</f>
        <v>0</v>
      </c>
    </row>
    <row r="1493" spans="2:13" customFormat="1" hidden="1">
      <c r="B1493" s="43" t="s">
        <v>1602</v>
      </c>
      <c r="C1493" s="45" t="s">
        <v>458</v>
      </c>
      <c r="D1493" s="44">
        <v>0</v>
      </c>
      <c r="E1493" s="53"/>
      <c r="F1493" s="90"/>
      <c r="G1493" s="44">
        <v>0</v>
      </c>
      <c r="H1493" s="53"/>
      <c r="I1493" s="90"/>
      <c r="J1493" s="44">
        <v>0</v>
      </c>
      <c r="K1493" s="42"/>
      <c r="L1493" s="59"/>
      <c r="M1493" s="44">
        <v>0</v>
      </c>
    </row>
    <row r="1494" spans="2:13" customFormat="1" hidden="1">
      <c r="B1494" s="43" t="s">
        <v>1603</v>
      </c>
      <c r="C1494" s="45" t="s">
        <v>460</v>
      </c>
      <c r="D1494" s="44">
        <v>0</v>
      </c>
      <c r="E1494" s="53"/>
      <c r="F1494" s="90"/>
      <c r="G1494" s="44">
        <v>0</v>
      </c>
      <c r="H1494" s="53"/>
      <c r="I1494" s="90"/>
      <c r="J1494" s="44">
        <v>0</v>
      </c>
      <c r="K1494" s="42"/>
      <c r="L1494" s="59"/>
      <c r="M1494" s="44">
        <v>0</v>
      </c>
    </row>
    <row r="1495" spans="2:13" customFormat="1" hidden="1">
      <c r="B1495" s="43" t="s">
        <v>1604</v>
      </c>
      <c r="C1495" s="45" t="s">
        <v>462</v>
      </c>
      <c r="D1495" s="44">
        <v>0</v>
      </c>
      <c r="E1495" s="53"/>
      <c r="F1495" s="90"/>
      <c r="G1495" s="44">
        <v>0</v>
      </c>
      <c r="H1495" s="53"/>
      <c r="I1495" s="90"/>
      <c r="J1495" s="44">
        <v>0</v>
      </c>
      <c r="K1495" s="42"/>
      <c r="L1495" s="59"/>
      <c r="M1495" s="44">
        <v>0</v>
      </c>
    </row>
    <row r="1496" spans="2:13" customFormat="1" hidden="1">
      <c r="B1496" s="43" t="s">
        <v>1605</v>
      </c>
      <c r="C1496" s="45" t="s">
        <v>464</v>
      </c>
      <c r="D1496" s="44">
        <v>0</v>
      </c>
      <c r="E1496" s="53"/>
      <c r="F1496" s="90"/>
      <c r="G1496" s="44">
        <v>0</v>
      </c>
      <c r="H1496" s="53"/>
      <c r="I1496" s="90"/>
      <c r="J1496" s="44">
        <v>0</v>
      </c>
      <c r="K1496" s="42"/>
      <c r="L1496" s="59"/>
      <c r="M1496" s="44">
        <v>0</v>
      </c>
    </row>
    <row r="1497" spans="2:13" customFormat="1" hidden="1">
      <c r="B1497" s="43" t="s">
        <v>1606</v>
      </c>
      <c r="C1497" s="45" t="s">
        <v>466</v>
      </c>
      <c r="D1497" s="44">
        <v>0</v>
      </c>
      <c r="E1497" s="53"/>
      <c r="F1497" s="90"/>
      <c r="G1497" s="44">
        <v>0</v>
      </c>
      <c r="H1497" s="53"/>
      <c r="I1497" s="90"/>
      <c r="J1497" s="44">
        <v>0</v>
      </c>
      <c r="K1497" s="42"/>
      <c r="L1497" s="59"/>
      <c r="M1497" s="44">
        <v>0</v>
      </c>
    </row>
    <row r="1498" spans="2:13" customFormat="1" hidden="1">
      <c r="B1498" s="43" t="s">
        <v>1607</v>
      </c>
      <c r="C1498" s="45" t="s">
        <v>468</v>
      </c>
      <c r="D1498" s="44">
        <v>0</v>
      </c>
      <c r="E1498" s="53"/>
      <c r="F1498" s="90"/>
      <c r="G1498" s="44">
        <v>0</v>
      </c>
      <c r="H1498" s="53"/>
      <c r="I1498" s="90"/>
      <c r="J1498" s="44">
        <v>0</v>
      </c>
      <c r="K1498" s="42"/>
      <c r="L1498" s="59"/>
      <c r="M1498" s="44">
        <v>0</v>
      </c>
    </row>
    <row r="1499" spans="2:13" customFormat="1" hidden="1">
      <c r="B1499" s="43" t="s">
        <v>1608</v>
      </c>
      <c r="C1499" s="45" t="s">
        <v>470</v>
      </c>
      <c r="D1499" s="44">
        <v>0</v>
      </c>
      <c r="E1499" s="53"/>
      <c r="F1499" s="90"/>
      <c r="G1499" s="44">
        <v>0</v>
      </c>
      <c r="H1499" s="53"/>
      <c r="I1499" s="90"/>
      <c r="J1499" s="44">
        <v>0</v>
      </c>
      <c r="K1499" s="42"/>
      <c r="L1499" s="59"/>
      <c r="M1499" s="44">
        <v>0</v>
      </c>
    </row>
    <row r="1500" spans="2:13" customFormat="1" hidden="1">
      <c r="B1500" s="39" t="s">
        <v>1609</v>
      </c>
      <c r="C1500" s="40" t="s">
        <v>472</v>
      </c>
      <c r="D1500" s="46">
        <f>SUM(D1501:D1508)</f>
        <v>0</v>
      </c>
      <c r="E1500" s="53"/>
      <c r="F1500" s="91"/>
      <c r="G1500" s="46">
        <f>SUM(G1501:G1508)</f>
        <v>0</v>
      </c>
      <c r="H1500" s="53"/>
      <c r="I1500" s="91"/>
      <c r="J1500" s="46">
        <f>SUM(J1501:J1508)</f>
        <v>0</v>
      </c>
      <c r="K1500" s="42"/>
      <c r="L1500" s="59"/>
      <c r="M1500" s="46">
        <f>SUM(M1501:M1508)</f>
        <v>0</v>
      </c>
    </row>
    <row r="1501" spans="2:13" customFormat="1" hidden="1">
      <c r="B1501" s="43" t="s">
        <v>1610</v>
      </c>
      <c r="C1501" s="45" t="s">
        <v>474</v>
      </c>
      <c r="D1501" s="44">
        <v>0</v>
      </c>
      <c r="E1501" s="53"/>
      <c r="F1501" s="90"/>
      <c r="G1501" s="44">
        <v>0</v>
      </c>
      <c r="H1501" s="53"/>
      <c r="I1501" s="90"/>
      <c r="J1501" s="44">
        <v>0</v>
      </c>
      <c r="K1501" s="42"/>
      <c r="L1501" s="59"/>
      <c r="M1501" s="44">
        <v>0</v>
      </c>
    </row>
    <row r="1502" spans="2:13" customFormat="1" hidden="1">
      <c r="B1502" s="43" t="s">
        <v>1611</v>
      </c>
      <c r="C1502" s="45" t="s">
        <v>476</v>
      </c>
      <c r="D1502" s="44">
        <v>0</v>
      </c>
      <c r="E1502" s="53"/>
      <c r="F1502" s="90"/>
      <c r="G1502" s="44">
        <v>0</v>
      </c>
      <c r="H1502" s="53"/>
      <c r="I1502" s="90"/>
      <c r="J1502" s="44">
        <v>0</v>
      </c>
      <c r="K1502" s="42"/>
      <c r="L1502" s="59"/>
      <c r="M1502" s="44">
        <v>0</v>
      </c>
    </row>
    <row r="1503" spans="2:13" customFormat="1" hidden="1">
      <c r="B1503" s="43" t="s">
        <v>1612</v>
      </c>
      <c r="C1503" s="45" t="s">
        <v>478</v>
      </c>
      <c r="D1503" s="44">
        <v>0</v>
      </c>
      <c r="E1503" s="53"/>
      <c r="F1503" s="90"/>
      <c r="G1503" s="44">
        <v>0</v>
      </c>
      <c r="H1503" s="53"/>
      <c r="I1503" s="90"/>
      <c r="J1503" s="44">
        <v>0</v>
      </c>
      <c r="K1503" s="42"/>
      <c r="L1503" s="59"/>
      <c r="M1503" s="44">
        <v>0</v>
      </c>
    </row>
    <row r="1504" spans="2:13" customFormat="1" hidden="1">
      <c r="B1504" s="43" t="s">
        <v>1613</v>
      </c>
      <c r="C1504" s="45" t="s">
        <v>480</v>
      </c>
      <c r="D1504" s="44">
        <v>0</v>
      </c>
      <c r="E1504" s="53"/>
      <c r="F1504" s="90"/>
      <c r="G1504" s="44">
        <v>0</v>
      </c>
      <c r="H1504" s="53"/>
      <c r="I1504" s="90"/>
      <c r="J1504" s="44">
        <v>0</v>
      </c>
      <c r="K1504" s="42"/>
      <c r="L1504" s="59"/>
      <c r="M1504" s="44">
        <v>0</v>
      </c>
    </row>
    <row r="1505" spans="2:13" customFormat="1" hidden="1">
      <c r="B1505" s="43" t="s">
        <v>1614</v>
      </c>
      <c r="C1505" s="45" t="s">
        <v>482</v>
      </c>
      <c r="D1505" s="44">
        <v>0</v>
      </c>
      <c r="E1505" s="53"/>
      <c r="F1505" s="90"/>
      <c r="G1505" s="44">
        <v>0</v>
      </c>
      <c r="H1505" s="53"/>
      <c r="I1505" s="90"/>
      <c r="J1505" s="44">
        <v>0</v>
      </c>
      <c r="K1505" s="42"/>
      <c r="L1505" s="59"/>
      <c r="M1505" s="44">
        <v>0</v>
      </c>
    </row>
    <row r="1506" spans="2:13" customFormat="1" hidden="1">
      <c r="B1506" s="43" t="s">
        <v>1615</v>
      </c>
      <c r="C1506" s="45" t="s">
        <v>484</v>
      </c>
      <c r="D1506" s="44">
        <v>0</v>
      </c>
      <c r="E1506" s="53"/>
      <c r="F1506" s="90"/>
      <c r="G1506" s="44">
        <v>0</v>
      </c>
      <c r="H1506" s="53"/>
      <c r="I1506" s="90"/>
      <c r="J1506" s="44">
        <v>0</v>
      </c>
      <c r="K1506" s="42"/>
      <c r="L1506" s="59"/>
      <c r="M1506" s="44">
        <v>0</v>
      </c>
    </row>
    <row r="1507" spans="2:13" customFormat="1" hidden="1">
      <c r="B1507" s="43" t="s">
        <v>1616</v>
      </c>
      <c r="C1507" s="45" t="s">
        <v>486</v>
      </c>
      <c r="D1507" s="44">
        <v>0</v>
      </c>
      <c r="E1507" s="53"/>
      <c r="F1507" s="90"/>
      <c r="G1507" s="44">
        <v>0</v>
      </c>
      <c r="H1507" s="53"/>
      <c r="I1507" s="90"/>
      <c r="J1507" s="44">
        <v>0</v>
      </c>
      <c r="K1507" s="42"/>
      <c r="L1507" s="59"/>
      <c r="M1507" s="44">
        <v>0</v>
      </c>
    </row>
    <row r="1508" spans="2:13" customFormat="1" hidden="1">
      <c r="B1508" s="43" t="s">
        <v>1617</v>
      </c>
      <c r="C1508" s="45" t="s">
        <v>488</v>
      </c>
      <c r="D1508" s="44">
        <v>0</v>
      </c>
      <c r="E1508" s="53"/>
      <c r="F1508" s="90"/>
      <c r="G1508" s="44">
        <v>0</v>
      </c>
      <c r="H1508" s="53"/>
      <c r="I1508" s="90"/>
      <c r="J1508" s="44">
        <v>0</v>
      </c>
      <c r="K1508" s="42"/>
      <c r="L1508" s="59"/>
      <c r="M1508" s="44">
        <v>0</v>
      </c>
    </row>
    <row r="1509" spans="2:13" customFormat="1" hidden="1">
      <c r="B1509" s="39" t="s">
        <v>1618</v>
      </c>
      <c r="C1509" s="40" t="s">
        <v>490</v>
      </c>
      <c r="D1509" s="46">
        <f>SUM(D1510:D1511)</f>
        <v>0</v>
      </c>
      <c r="E1509" s="53"/>
      <c r="F1509" s="91"/>
      <c r="G1509" s="46">
        <f>SUM(G1510:G1511)</f>
        <v>0</v>
      </c>
      <c r="H1509" s="53"/>
      <c r="I1509" s="91"/>
      <c r="J1509" s="46">
        <f>SUM(J1510:J1511)</f>
        <v>0</v>
      </c>
      <c r="K1509" s="42"/>
      <c r="L1509" s="59"/>
      <c r="M1509" s="46">
        <f>SUM(M1510:M1511)</f>
        <v>0</v>
      </c>
    </row>
    <row r="1510" spans="2:13" customFormat="1" hidden="1">
      <c r="B1510" s="43" t="s">
        <v>1619</v>
      </c>
      <c r="C1510" s="45" t="s">
        <v>492</v>
      </c>
      <c r="D1510" s="44">
        <v>0</v>
      </c>
      <c r="E1510" s="53"/>
      <c r="F1510" s="90"/>
      <c r="G1510" s="44">
        <v>0</v>
      </c>
      <c r="H1510" s="53"/>
      <c r="I1510" s="90"/>
      <c r="J1510" s="44">
        <v>0</v>
      </c>
      <c r="K1510" s="42"/>
      <c r="L1510" s="59"/>
      <c r="M1510" s="44">
        <v>0</v>
      </c>
    </row>
    <row r="1511" spans="2:13" customFormat="1" hidden="1">
      <c r="B1511" s="43" t="s">
        <v>1619</v>
      </c>
      <c r="C1511" s="45" t="s">
        <v>494</v>
      </c>
      <c r="D1511" s="44">
        <v>0</v>
      </c>
      <c r="E1511" s="53"/>
      <c r="F1511" s="90"/>
      <c r="G1511" s="44">
        <v>0</v>
      </c>
      <c r="H1511" s="53"/>
      <c r="I1511" s="90"/>
      <c r="J1511" s="44">
        <v>0</v>
      </c>
      <c r="K1511" s="42"/>
      <c r="L1511" s="59"/>
      <c r="M1511" s="44">
        <v>0</v>
      </c>
    </row>
    <row r="1512" spans="2:13" customFormat="1" hidden="1">
      <c r="B1512" s="39" t="s">
        <v>1620</v>
      </c>
      <c r="C1512" s="40" t="s">
        <v>5519</v>
      </c>
      <c r="D1512" s="46">
        <f>SUM(D1513:D1514)</f>
        <v>0</v>
      </c>
      <c r="E1512" s="53"/>
      <c r="F1512" s="91"/>
      <c r="G1512" s="46">
        <f>SUM(G1513:G1514)</f>
        <v>0</v>
      </c>
      <c r="H1512" s="53"/>
      <c r="I1512" s="91"/>
      <c r="J1512" s="46">
        <f>SUM(J1513:J1514)</f>
        <v>0</v>
      </c>
      <c r="K1512" s="42"/>
      <c r="L1512" s="59"/>
      <c r="M1512" s="46">
        <f>SUM(M1513:M1514)</f>
        <v>0</v>
      </c>
    </row>
    <row r="1513" spans="2:13" customFormat="1" hidden="1">
      <c r="B1513" s="43" t="s">
        <v>1621</v>
      </c>
      <c r="C1513" s="45" t="s">
        <v>497</v>
      </c>
      <c r="D1513" s="44">
        <v>0</v>
      </c>
      <c r="E1513" s="53"/>
      <c r="F1513" s="90"/>
      <c r="G1513" s="44">
        <v>0</v>
      </c>
      <c r="H1513" s="53"/>
      <c r="I1513" s="90"/>
      <c r="J1513" s="44">
        <v>0</v>
      </c>
      <c r="K1513" s="42"/>
      <c r="L1513" s="59"/>
      <c r="M1513" s="44">
        <v>0</v>
      </c>
    </row>
    <row r="1514" spans="2:13" customFormat="1" hidden="1">
      <c r="B1514" s="43" t="s">
        <v>1622</v>
      </c>
      <c r="C1514" s="45" t="s">
        <v>499</v>
      </c>
      <c r="D1514" s="44">
        <v>0</v>
      </c>
      <c r="E1514" s="53"/>
      <c r="F1514" s="90"/>
      <c r="G1514" s="44">
        <v>0</v>
      </c>
      <c r="H1514" s="53"/>
      <c r="I1514" s="90"/>
      <c r="J1514" s="44">
        <v>0</v>
      </c>
      <c r="K1514" s="42"/>
      <c r="L1514" s="59"/>
      <c r="M1514" s="44">
        <v>0</v>
      </c>
    </row>
    <row r="1515" spans="2:13" customFormat="1" hidden="1">
      <c r="B1515" s="70" t="s">
        <v>1623</v>
      </c>
      <c r="C1515" s="40" t="s">
        <v>501</v>
      </c>
      <c r="D1515" s="46">
        <f>D1516+D1525+D1530+D1533+D1540+D1542+D1551+D1561+D1567</f>
        <v>0</v>
      </c>
      <c r="E1515" s="53"/>
      <c r="F1515" s="91"/>
      <c r="G1515" s="46">
        <f>G1516+G1525+G1530+G1533+G1540+G1542+G1551+G1561+G1567</f>
        <v>0</v>
      </c>
      <c r="H1515" s="53"/>
      <c r="I1515" s="91"/>
      <c r="J1515" s="46">
        <f>J1516+J1525+J1530+J1533+J1540+J1542+J1551+J1561+J1567</f>
        <v>0</v>
      </c>
      <c r="K1515" s="42"/>
      <c r="L1515" s="65"/>
      <c r="M1515" s="46">
        <f>M1516+M1525+M1530+M1533+M1540+M1542+M1551+M1561+M1567</f>
        <v>0</v>
      </c>
    </row>
    <row r="1516" spans="2:13" customFormat="1" hidden="1">
      <c r="B1516" s="39" t="s">
        <v>1624</v>
      </c>
      <c r="C1516" s="40" t="s">
        <v>503</v>
      </c>
      <c r="D1516" s="46">
        <f>SUM(D1517:D1524)</f>
        <v>0</v>
      </c>
      <c r="E1516" s="53"/>
      <c r="F1516" s="91"/>
      <c r="G1516" s="46">
        <f>SUM(G1517:G1524)</f>
        <v>0</v>
      </c>
      <c r="H1516" s="53"/>
      <c r="I1516" s="91"/>
      <c r="J1516" s="46">
        <f>SUM(J1517:J1524)</f>
        <v>0</v>
      </c>
      <c r="K1516" s="42"/>
      <c r="L1516" s="59"/>
      <c r="M1516" s="46">
        <f>SUM(M1517:M1524)</f>
        <v>0</v>
      </c>
    </row>
    <row r="1517" spans="2:13" customFormat="1" hidden="1">
      <c r="B1517" s="43" t="s">
        <v>1625</v>
      </c>
      <c r="C1517" s="45" t="s">
        <v>505</v>
      </c>
      <c r="D1517" s="44">
        <v>0</v>
      </c>
      <c r="E1517" s="53"/>
      <c r="F1517" s="90"/>
      <c r="G1517" s="44">
        <v>0</v>
      </c>
      <c r="H1517" s="53"/>
      <c r="I1517" s="90"/>
      <c r="J1517" s="44">
        <v>0</v>
      </c>
      <c r="K1517" s="42"/>
      <c r="L1517" s="59"/>
      <c r="M1517" s="44">
        <v>0</v>
      </c>
    </row>
    <row r="1518" spans="2:13" customFormat="1" hidden="1">
      <c r="B1518" s="43" t="s">
        <v>1626</v>
      </c>
      <c r="C1518" s="45" t="s">
        <v>507</v>
      </c>
      <c r="D1518" s="44">
        <v>0</v>
      </c>
      <c r="E1518" s="53"/>
      <c r="F1518" s="90"/>
      <c r="G1518" s="44">
        <v>0</v>
      </c>
      <c r="H1518" s="53"/>
      <c r="I1518" s="90"/>
      <c r="J1518" s="44">
        <v>0</v>
      </c>
      <c r="K1518" s="42"/>
      <c r="L1518" s="59"/>
      <c r="M1518" s="44">
        <v>0</v>
      </c>
    </row>
    <row r="1519" spans="2:13" customFormat="1" hidden="1">
      <c r="B1519" s="43" t="s">
        <v>1627</v>
      </c>
      <c r="C1519" s="45" t="s">
        <v>509</v>
      </c>
      <c r="D1519" s="44">
        <v>0</v>
      </c>
      <c r="E1519" s="53"/>
      <c r="F1519" s="90"/>
      <c r="G1519" s="44">
        <v>0</v>
      </c>
      <c r="H1519" s="53"/>
      <c r="I1519" s="90"/>
      <c r="J1519" s="44">
        <v>0</v>
      </c>
      <c r="K1519" s="42"/>
      <c r="L1519" s="59"/>
      <c r="M1519" s="44">
        <v>0</v>
      </c>
    </row>
    <row r="1520" spans="2:13" customFormat="1" hidden="1">
      <c r="B1520" s="43" t="s">
        <v>1628</v>
      </c>
      <c r="C1520" s="45" t="s">
        <v>511</v>
      </c>
      <c r="D1520" s="44">
        <v>0</v>
      </c>
      <c r="E1520" s="53"/>
      <c r="F1520" s="90"/>
      <c r="G1520" s="44">
        <v>0</v>
      </c>
      <c r="H1520" s="53"/>
      <c r="I1520" s="90"/>
      <c r="J1520" s="44">
        <v>0</v>
      </c>
      <c r="K1520" s="42"/>
      <c r="L1520" s="59"/>
      <c r="M1520" s="44">
        <v>0</v>
      </c>
    </row>
    <row r="1521" spans="2:13" customFormat="1" hidden="1">
      <c r="B1521" s="43" t="s">
        <v>1629</v>
      </c>
      <c r="C1521" s="45" t="s">
        <v>513</v>
      </c>
      <c r="D1521" s="44">
        <v>0</v>
      </c>
      <c r="E1521" s="53"/>
      <c r="F1521" s="90"/>
      <c r="G1521" s="44">
        <v>0</v>
      </c>
      <c r="H1521" s="53"/>
      <c r="I1521" s="90"/>
      <c r="J1521" s="44">
        <v>0</v>
      </c>
      <c r="K1521" s="42"/>
      <c r="L1521" s="59"/>
      <c r="M1521" s="44">
        <v>0</v>
      </c>
    </row>
    <row r="1522" spans="2:13" customFormat="1" hidden="1">
      <c r="B1522" s="43" t="s">
        <v>1630</v>
      </c>
      <c r="C1522" s="45" t="s">
        <v>515</v>
      </c>
      <c r="D1522" s="44">
        <v>0</v>
      </c>
      <c r="E1522" s="53"/>
      <c r="F1522" s="90"/>
      <c r="G1522" s="44">
        <v>0</v>
      </c>
      <c r="H1522" s="53"/>
      <c r="I1522" s="90"/>
      <c r="J1522" s="44">
        <v>0</v>
      </c>
      <c r="K1522" s="42"/>
      <c r="L1522" s="59"/>
      <c r="M1522" s="44">
        <v>0</v>
      </c>
    </row>
    <row r="1523" spans="2:13" customFormat="1" hidden="1">
      <c r="B1523" s="43" t="s">
        <v>1631</v>
      </c>
      <c r="C1523" s="45" t="s">
        <v>517</v>
      </c>
      <c r="D1523" s="44">
        <v>0</v>
      </c>
      <c r="E1523" s="53"/>
      <c r="F1523" s="90"/>
      <c r="G1523" s="44">
        <v>0</v>
      </c>
      <c r="H1523" s="53"/>
      <c r="I1523" s="90"/>
      <c r="J1523" s="44">
        <v>0</v>
      </c>
      <c r="K1523" s="42"/>
      <c r="L1523" s="59"/>
      <c r="M1523" s="44">
        <v>0</v>
      </c>
    </row>
    <row r="1524" spans="2:13" customFormat="1" hidden="1">
      <c r="B1524" s="43" t="s">
        <v>1632</v>
      </c>
      <c r="C1524" s="45" t="s">
        <v>519</v>
      </c>
      <c r="D1524" s="44">
        <v>0</v>
      </c>
      <c r="E1524" s="53"/>
      <c r="F1524" s="90"/>
      <c r="G1524" s="44">
        <v>0</v>
      </c>
      <c r="H1524" s="53"/>
      <c r="I1524" s="90"/>
      <c r="J1524" s="44">
        <v>0</v>
      </c>
      <c r="K1524" s="42"/>
      <c r="L1524" s="59"/>
      <c r="M1524" s="44">
        <v>0</v>
      </c>
    </row>
    <row r="1525" spans="2:13" customFormat="1" hidden="1">
      <c r="B1525" s="39" t="s">
        <v>1633</v>
      </c>
      <c r="C1525" s="40" t="s">
        <v>521</v>
      </c>
      <c r="D1525" s="46">
        <f>SUM(D1526:D1529)</f>
        <v>0</v>
      </c>
      <c r="E1525" s="53"/>
      <c r="F1525" s="91"/>
      <c r="G1525" s="46">
        <f>SUM(G1526:G1529)</f>
        <v>0</v>
      </c>
      <c r="H1525" s="53"/>
      <c r="I1525" s="91"/>
      <c r="J1525" s="46">
        <f>SUM(J1526:J1529)</f>
        <v>0</v>
      </c>
      <c r="K1525" s="42"/>
      <c r="L1525" s="59"/>
      <c r="M1525" s="46">
        <f>SUM(M1526:M1529)</f>
        <v>0</v>
      </c>
    </row>
    <row r="1526" spans="2:13" customFormat="1" hidden="1">
      <c r="B1526" s="43" t="s">
        <v>1634</v>
      </c>
      <c r="C1526" s="45" t="s">
        <v>523</v>
      </c>
      <c r="D1526" s="44">
        <v>0</v>
      </c>
      <c r="E1526" s="53"/>
      <c r="F1526" s="90"/>
      <c r="G1526" s="44">
        <v>0</v>
      </c>
      <c r="H1526" s="53"/>
      <c r="I1526" s="90"/>
      <c r="J1526" s="44">
        <v>0</v>
      </c>
      <c r="K1526" s="42"/>
      <c r="L1526" s="59"/>
      <c r="M1526" s="44">
        <v>0</v>
      </c>
    </row>
    <row r="1527" spans="2:13" customFormat="1" hidden="1">
      <c r="B1527" s="43" t="s">
        <v>1635</v>
      </c>
      <c r="C1527" s="45" t="s">
        <v>525</v>
      </c>
      <c r="D1527" s="44">
        <v>0</v>
      </c>
      <c r="E1527" s="53"/>
      <c r="F1527" s="90"/>
      <c r="G1527" s="44">
        <v>0</v>
      </c>
      <c r="H1527" s="53"/>
      <c r="I1527" s="90"/>
      <c r="J1527" s="44">
        <v>0</v>
      </c>
      <c r="K1527" s="42"/>
      <c r="L1527" s="59"/>
      <c r="M1527" s="44">
        <v>0</v>
      </c>
    </row>
    <row r="1528" spans="2:13" customFormat="1" hidden="1">
      <c r="B1528" s="43" t="s">
        <v>1636</v>
      </c>
      <c r="C1528" s="45" t="s">
        <v>527</v>
      </c>
      <c r="D1528" s="44">
        <v>0</v>
      </c>
      <c r="E1528" s="53"/>
      <c r="F1528" s="90"/>
      <c r="G1528" s="44">
        <v>0</v>
      </c>
      <c r="H1528" s="53"/>
      <c r="I1528" s="90"/>
      <c r="J1528" s="44">
        <v>0</v>
      </c>
      <c r="K1528" s="42"/>
      <c r="L1528" s="59"/>
      <c r="M1528" s="44">
        <v>0</v>
      </c>
    </row>
    <row r="1529" spans="2:13" customFormat="1" hidden="1">
      <c r="B1529" s="43" t="s">
        <v>1637</v>
      </c>
      <c r="C1529" s="45" t="s">
        <v>529</v>
      </c>
      <c r="D1529" s="44">
        <v>0</v>
      </c>
      <c r="E1529" s="53"/>
      <c r="F1529" s="90"/>
      <c r="G1529" s="44">
        <v>0</v>
      </c>
      <c r="H1529" s="53"/>
      <c r="I1529" s="90"/>
      <c r="J1529" s="44">
        <v>0</v>
      </c>
      <c r="K1529" s="42"/>
      <c r="L1529" s="59"/>
      <c r="M1529" s="44">
        <v>0</v>
      </c>
    </row>
    <row r="1530" spans="2:13" customFormat="1" hidden="1">
      <c r="B1530" s="70" t="s">
        <v>1638</v>
      </c>
      <c r="C1530" s="40" t="s">
        <v>531</v>
      </c>
      <c r="D1530" s="46">
        <f>SUM(D1531:D1532)</f>
        <v>0</v>
      </c>
      <c r="E1530" s="53"/>
      <c r="F1530" s="91"/>
      <c r="G1530" s="46">
        <f>SUM(G1531:G1532)</f>
        <v>0</v>
      </c>
      <c r="H1530" s="53"/>
      <c r="I1530" s="91"/>
      <c r="J1530" s="46">
        <f>SUM(J1531:J1532)</f>
        <v>0</v>
      </c>
      <c r="K1530" s="42"/>
      <c r="L1530" s="65"/>
      <c r="M1530" s="46">
        <f>SUM(M1531:M1532)</f>
        <v>0</v>
      </c>
    </row>
    <row r="1531" spans="2:13" customFormat="1" hidden="1">
      <c r="B1531" s="28" t="s">
        <v>1639</v>
      </c>
      <c r="C1531" s="45" t="s">
        <v>533</v>
      </c>
      <c r="D1531" s="44">
        <v>0</v>
      </c>
      <c r="E1531" s="53"/>
      <c r="F1531" s="90"/>
      <c r="G1531" s="44">
        <v>0</v>
      </c>
      <c r="H1531" s="53"/>
      <c r="I1531" s="90"/>
      <c r="J1531" s="44">
        <v>0</v>
      </c>
      <c r="K1531" s="61"/>
      <c r="L1531" s="65"/>
      <c r="M1531" s="44">
        <v>0</v>
      </c>
    </row>
    <row r="1532" spans="2:13" customFormat="1" hidden="1">
      <c r="B1532" s="43" t="s">
        <v>1640</v>
      </c>
      <c r="C1532" s="45" t="s">
        <v>535</v>
      </c>
      <c r="D1532" s="44">
        <v>0</v>
      </c>
      <c r="E1532" s="53"/>
      <c r="F1532" s="90"/>
      <c r="G1532" s="44">
        <v>0</v>
      </c>
      <c r="H1532" s="53"/>
      <c r="I1532" s="90"/>
      <c r="J1532" s="44">
        <v>0</v>
      </c>
      <c r="K1532" s="42"/>
      <c r="L1532" s="59"/>
      <c r="M1532" s="44">
        <v>0</v>
      </c>
    </row>
    <row r="1533" spans="2:13" customFormat="1" hidden="1">
      <c r="B1533" s="39" t="s">
        <v>1641</v>
      </c>
      <c r="C1533" s="40" t="s">
        <v>537</v>
      </c>
      <c r="D1533" s="46">
        <f>SUM(D1534:D1539)</f>
        <v>0</v>
      </c>
      <c r="E1533" s="53"/>
      <c r="F1533" s="91"/>
      <c r="G1533" s="46">
        <f>SUM(G1534:G1539)</f>
        <v>0</v>
      </c>
      <c r="H1533" s="53"/>
      <c r="I1533" s="91"/>
      <c r="J1533" s="46">
        <f>SUM(J1534:J1539)</f>
        <v>0</v>
      </c>
      <c r="K1533" s="42"/>
      <c r="L1533" s="59"/>
      <c r="M1533" s="46">
        <f>SUM(M1534:M1539)</f>
        <v>0</v>
      </c>
    </row>
    <row r="1534" spans="2:13" customFormat="1" hidden="1">
      <c r="B1534" s="43" t="s">
        <v>1642</v>
      </c>
      <c r="C1534" s="45" t="s">
        <v>539</v>
      </c>
      <c r="D1534" s="44">
        <v>0</v>
      </c>
      <c r="E1534" s="53"/>
      <c r="F1534" s="90"/>
      <c r="G1534" s="44">
        <v>0</v>
      </c>
      <c r="H1534" s="53"/>
      <c r="I1534" s="90"/>
      <c r="J1534" s="44">
        <v>0</v>
      </c>
      <c r="K1534" s="42"/>
      <c r="L1534" s="59"/>
      <c r="M1534" s="44">
        <v>0</v>
      </c>
    </row>
    <row r="1535" spans="2:13" customFormat="1" hidden="1">
      <c r="B1535" s="43" t="s">
        <v>1643</v>
      </c>
      <c r="C1535" s="45" t="s">
        <v>541</v>
      </c>
      <c r="D1535" s="44">
        <v>0</v>
      </c>
      <c r="E1535" s="53"/>
      <c r="F1535" s="90"/>
      <c r="G1535" s="44">
        <v>0</v>
      </c>
      <c r="H1535" s="53"/>
      <c r="I1535" s="90"/>
      <c r="J1535" s="44">
        <v>0</v>
      </c>
      <c r="K1535" s="42"/>
      <c r="L1535" s="59"/>
      <c r="M1535" s="44">
        <v>0</v>
      </c>
    </row>
    <row r="1536" spans="2:13" customFormat="1" hidden="1">
      <c r="B1536" s="43" t="s">
        <v>1644</v>
      </c>
      <c r="C1536" s="45" t="s">
        <v>543</v>
      </c>
      <c r="D1536" s="44">
        <v>0</v>
      </c>
      <c r="E1536" s="53"/>
      <c r="F1536" s="90"/>
      <c r="G1536" s="44">
        <v>0</v>
      </c>
      <c r="H1536" s="53"/>
      <c r="I1536" s="90"/>
      <c r="J1536" s="44">
        <v>0</v>
      </c>
      <c r="K1536" s="42"/>
      <c r="L1536" s="59"/>
      <c r="M1536" s="44">
        <v>0</v>
      </c>
    </row>
    <row r="1537" spans="2:13" customFormat="1" hidden="1">
      <c r="B1537" s="43" t="s">
        <v>1645</v>
      </c>
      <c r="C1537" s="45" t="s">
        <v>545</v>
      </c>
      <c r="D1537" s="44">
        <v>0</v>
      </c>
      <c r="E1537" s="53"/>
      <c r="F1537" s="90"/>
      <c r="G1537" s="44">
        <v>0</v>
      </c>
      <c r="H1537" s="53"/>
      <c r="I1537" s="90"/>
      <c r="J1537" s="44">
        <v>0</v>
      </c>
      <c r="K1537" s="42"/>
      <c r="L1537" s="59"/>
      <c r="M1537" s="44">
        <v>0</v>
      </c>
    </row>
    <row r="1538" spans="2:13" customFormat="1" hidden="1">
      <c r="B1538" s="43" t="s">
        <v>1646</v>
      </c>
      <c r="C1538" s="45" t="s">
        <v>547</v>
      </c>
      <c r="D1538" s="44">
        <v>0</v>
      </c>
      <c r="E1538" s="53"/>
      <c r="F1538" s="90"/>
      <c r="G1538" s="44">
        <v>0</v>
      </c>
      <c r="H1538" s="53"/>
      <c r="I1538" s="90"/>
      <c r="J1538" s="44">
        <v>0</v>
      </c>
      <c r="K1538" s="42"/>
      <c r="L1538" s="59"/>
      <c r="M1538" s="44">
        <v>0</v>
      </c>
    </row>
    <row r="1539" spans="2:13" customFormat="1" hidden="1">
      <c r="B1539" s="43" t="s">
        <v>1647</v>
      </c>
      <c r="C1539" s="45" t="s">
        <v>549</v>
      </c>
      <c r="D1539" s="44">
        <v>0</v>
      </c>
      <c r="E1539" s="53"/>
      <c r="F1539" s="90"/>
      <c r="G1539" s="44">
        <v>0</v>
      </c>
      <c r="H1539" s="53"/>
      <c r="I1539" s="90"/>
      <c r="J1539" s="44">
        <v>0</v>
      </c>
      <c r="K1539" s="42"/>
      <c r="L1539" s="59"/>
      <c r="M1539" s="44">
        <v>0</v>
      </c>
    </row>
    <row r="1540" spans="2:13" customFormat="1" hidden="1">
      <c r="B1540" s="39" t="s">
        <v>1648</v>
      </c>
      <c r="C1540" s="40" t="s">
        <v>551</v>
      </c>
      <c r="D1540" s="46">
        <f>SUM(D1541)</f>
        <v>0</v>
      </c>
      <c r="E1540" s="53"/>
      <c r="F1540" s="91"/>
      <c r="G1540" s="46">
        <f>SUM(G1541)</f>
        <v>0</v>
      </c>
      <c r="H1540" s="53"/>
      <c r="I1540" s="91"/>
      <c r="J1540" s="46">
        <f>SUM(J1541)</f>
        <v>0</v>
      </c>
      <c r="K1540" s="42"/>
      <c r="L1540" s="59"/>
      <c r="M1540" s="46">
        <f>SUM(M1541)</f>
        <v>0</v>
      </c>
    </row>
    <row r="1541" spans="2:13" customFormat="1" hidden="1">
      <c r="B1541" s="43" t="s">
        <v>1649</v>
      </c>
      <c r="C1541" s="45" t="s">
        <v>553</v>
      </c>
      <c r="D1541" s="44">
        <v>0</v>
      </c>
      <c r="E1541" s="53"/>
      <c r="F1541" s="90"/>
      <c r="G1541" s="44">
        <v>0</v>
      </c>
      <c r="H1541" s="53"/>
      <c r="I1541" s="90"/>
      <c r="J1541" s="44">
        <v>0</v>
      </c>
      <c r="K1541" s="42"/>
      <c r="L1541" s="59"/>
      <c r="M1541" s="44">
        <v>0</v>
      </c>
    </row>
    <row r="1542" spans="2:13" customFormat="1" hidden="1">
      <c r="B1542" s="39" t="s">
        <v>1650</v>
      </c>
      <c r="C1542" s="40" t="s">
        <v>555</v>
      </c>
      <c r="D1542" s="46">
        <f>SUM(D1543:D1550)</f>
        <v>0</v>
      </c>
      <c r="E1542" s="53"/>
      <c r="F1542" s="91"/>
      <c r="G1542" s="46">
        <f>SUM(G1543:G1550)</f>
        <v>0</v>
      </c>
      <c r="H1542" s="53"/>
      <c r="I1542" s="91"/>
      <c r="J1542" s="46">
        <f>SUM(J1543:J1550)</f>
        <v>0</v>
      </c>
      <c r="K1542" s="42"/>
      <c r="L1542" s="59"/>
      <c r="M1542" s="46">
        <f>SUM(M1543:M1550)</f>
        <v>0</v>
      </c>
    </row>
    <row r="1543" spans="2:13" customFormat="1" hidden="1">
      <c r="B1543" s="43" t="s">
        <v>1651</v>
      </c>
      <c r="C1543" s="45" t="s">
        <v>557</v>
      </c>
      <c r="D1543" s="44">
        <v>0</v>
      </c>
      <c r="E1543" s="53"/>
      <c r="F1543" s="90"/>
      <c r="G1543" s="44">
        <v>0</v>
      </c>
      <c r="H1543" s="53"/>
      <c r="I1543" s="90"/>
      <c r="J1543" s="44">
        <v>0</v>
      </c>
      <c r="K1543" s="42"/>
      <c r="L1543" s="59"/>
      <c r="M1543" s="44">
        <v>0</v>
      </c>
    </row>
    <row r="1544" spans="2:13" customFormat="1" hidden="1">
      <c r="B1544" s="43" t="s">
        <v>1652</v>
      </c>
      <c r="C1544" s="45" t="s">
        <v>559</v>
      </c>
      <c r="D1544" s="44">
        <v>0</v>
      </c>
      <c r="E1544" s="53"/>
      <c r="F1544" s="90"/>
      <c r="G1544" s="44">
        <v>0</v>
      </c>
      <c r="H1544" s="53"/>
      <c r="I1544" s="90"/>
      <c r="J1544" s="44">
        <v>0</v>
      </c>
      <c r="K1544" s="42"/>
      <c r="L1544" s="59"/>
      <c r="M1544" s="44">
        <v>0</v>
      </c>
    </row>
    <row r="1545" spans="2:13" customFormat="1" hidden="1">
      <c r="B1545" s="43" t="s">
        <v>1653</v>
      </c>
      <c r="C1545" s="45" t="s">
        <v>561</v>
      </c>
      <c r="D1545" s="44">
        <v>0</v>
      </c>
      <c r="E1545" s="53"/>
      <c r="F1545" s="90"/>
      <c r="G1545" s="44">
        <v>0</v>
      </c>
      <c r="H1545" s="53"/>
      <c r="I1545" s="90"/>
      <c r="J1545" s="44">
        <v>0</v>
      </c>
      <c r="K1545" s="42"/>
      <c r="L1545" s="59"/>
      <c r="M1545" s="44">
        <v>0</v>
      </c>
    </row>
    <row r="1546" spans="2:13" customFormat="1" hidden="1">
      <c r="B1546" s="43" t="s">
        <v>1654</v>
      </c>
      <c r="C1546" s="45" t="s">
        <v>563</v>
      </c>
      <c r="D1546" s="44">
        <v>0</v>
      </c>
      <c r="E1546" s="53"/>
      <c r="F1546" s="90"/>
      <c r="G1546" s="44">
        <v>0</v>
      </c>
      <c r="H1546" s="53"/>
      <c r="I1546" s="90"/>
      <c r="J1546" s="44">
        <v>0</v>
      </c>
      <c r="K1546" s="42"/>
      <c r="L1546" s="59"/>
      <c r="M1546" s="44">
        <v>0</v>
      </c>
    </row>
    <row r="1547" spans="2:13" customFormat="1" hidden="1">
      <c r="B1547" s="43" t="s">
        <v>1655</v>
      </c>
      <c r="C1547" s="45" t="s">
        <v>565</v>
      </c>
      <c r="D1547" s="44">
        <v>0</v>
      </c>
      <c r="E1547" s="53"/>
      <c r="F1547" s="90"/>
      <c r="G1547" s="44">
        <v>0</v>
      </c>
      <c r="H1547" s="53"/>
      <c r="I1547" s="90"/>
      <c r="J1547" s="44">
        <v>0</v>
      </c>
      <c r="K1547" s="42"/>
      <c r="L1547" s="59"/>
      <c r="M1547" s="44">
        <v>0</v>
      </c>
    </row>
    <row r="1548" spans="2:13" customFormat="1" hidden="1">
      <c r="B1548" s="43" t="s">
        <v>1656</v>
      </c>
      <c r="C1548" s="45" t="s">
        <v>567</v>
      </c>
      <c r="D1548" s="44">
        <v>0</v>
      </c>
      <c r="E1548" s="53"/>
      <c r="F1548" s="90"/>
      <c r="G1548" s="44">
        <v>0</v>
      </c>
      <c r="H1548" s="53"/>
      <c r="I1548" s="90"/>
      <c r="J1548" s="44">
        <v>0</v>
      </c>
      <c r="K1548" s="42"/>
      <c r="L1548" s="59"/>
      <c r="M1548" s="44">
        <v>0</v>
      </c>
    </row>
    <row r="1549" spans="2:13" customFormat="1" hidden="1">
      <c r="B1549" s="43" t="s">
        <v>1657</v>
      </c>
      <c r="C1549" s="45" t="s">
        <v>569</v>
      </c>
      <c r="D1549" s="44">
        <v>0</v>
      </c>
      <c r="E1549" s="53"/>
      <c r="F1549" s="90"/>
      <c r="G1549" s="44">
        <v>0</v>
      </c>
      <c r="H1549" s="53"/>
      <c r="I1549" s="90"/>
      <c r="J1549" s="44">
        <v>0</v>
      </c>
      <c r="K1549" s="42"/>
      <c r="L1549" s="59"/>
      <c r="M1549" s="44">
        <v>0</v>
      </c>
    </row>
    <row r="1550" spans="2:13" customFormat="1" hidden="1">
      <c r="B1550" s="43" t="s">
        <v>1658</v>
      </c>
      <c r="C1550" s="45" t="s">
        <v>571</v>
      </c>
      <c r="D1550" s="44">
        <v>0</v>
      </c>
      <c r="E1550" s="53"/>
      <c r="F1550" s="90"/>
      <c r="G1550" s="44">
        <v>0</v>
      </c>
      <c r="H1550" s="53"/>
      <c r="I1550" s="90"/>
      <c r="J1550" s="44">
        <v>0</v>
      </c>
      <c r="K1550" s="42"/>
      <c r="L1550" s="59"/>
      <c r="M1550" s="44">
        <v>0</v>
      </c>
    </row>
    <row r="1551" spans="2:13" customFormat="1" hidden="1">
      <c r="B1551" s="39" t="s">
        <v>1659</v>
      </c>
      <c r="C1551" s="40" t="s">
        <v>573</v>
      </c>
      <c r="D1551" s="46">
        <f>SUM(D1552:D1560)</f>
        <v>0</v>
      </c>
      <c r="E1551" s="53"/>
      <c r="F1551" s="91"/>
      <c r="G1551" s="46">
        <f>SUM(G1552:G1560)</f>
        <v>0</v>
      </c>
      <c r="H1551" s="53"/>
      <c r="I1551" s="91"/>
      <c r="J1551" s="46">
        <f>SUM(J1552:J1560)</f>
        <v>0</v>
      </c>
      <c r="K1551" s="42"/>
      <c r="L1551" s="59"/>
      <c r="M1551" s="46">
        <f>SUM(M1552:M1560)</f>
        <v>0</v>
      </c>
    </row>
    <row r="1552" spans="2:13" customFormat="1" hidden="1">
      <c r="B1552" s="43" t="s">
        <v>1660</v>
      </c>
      <c r="C1552" s="45" t="s">
        <v>575</v>
      </c>
      <c r="D1552" s="44">
        <v>0</v>
      </c>
      <c r="E1552" s="53"/>
      <c r="F1552" s="90"/>
      <c r="G1552" s="44">
        <v>0</v>
      </c>
      <c r="H1552" s="53"/>
      <c r="I1552" s="90"/>
      <c r="J1552" s="44">
        <v>0</v>
      </c>
      <c r="K1552" s="42"/>
      <c r="L1552" s="59"/>
      <c r="M1552" s="44">
        <v>0</v>
      </c>
    </row>
    <row r="1553" spans="2:13" customFormat="1" hidden="1">
      <c r="B1553" s="43" t="s">
        <v>1661</v>
      </c>
      <c r="C1553" s="45" t="s">
        <v>577</v>
      </c>
      <c r="D1553" s="44">
        <v>0</v>
      </c>
      <c r="E1553" s="53"/>
      <c r="F1553" s="90"/>
      <c r="G1553" s="44">
        <v>0</v>
      </c>
      <c r="H1553" s="53"/>
      <c r="I1553" s="90"/>
      <c r="J1553" s="44">
        <v>0</v>
      </c>
      <c r="K1553" s="42"/>
      <c r="L1553" s="59"/>
      <c r="M1553" s="44">
        <v>0</v>
      </c>
    </row>
    <row r="1554" spans="2:13" customFormat="1" hidden="1">
      <c r="B1554" s="43" t="s">
        <v>1662</v>
      </c>
      <c r="C1554" s="45" t="s">
        <v>579</v>
      </c>
      <c r="D1554" s="44">
        <v>0</v>
      </c>
      <c r="E1554" s="53"/>
      <c r="F1554" s="90"/>
      <c r="G1554" s="44">
        <v>0</v>
      </c>
      <c r="H1554" s="53"/>
      <c r="I1554" s="90"/>
      <c r="J1554" s="44">
        <v>0</v>
      </c>
      <c r="K1554" s="42"/>
      <c r="L1554" s="59"/>
      <c r="M1554" s="44">
        <v>0</v>
      </c>
    </row>
    <row r="1555" spans="2:13" customFormat="1" hidden="1">
      <c r="B1555" s="43" t="s">
        <v>1663</v>
      </c>
      <c r="C1555" s="45" t="s">
        <v>581</v>
      </c>
      <c r="D1555" s="44">
        <v>0</v>
      </c>
      <c r="E1555" s="53"/>
      <c r="F1555" s="90"/>
      <c r="G1555" s="44">
        <v>0</v>
      </c>
      <c r="H1555" s="53"/>
      <c r="I1555" s="90"/>
      <c r="J1555" s="44">
        <v>0</v>
      </c>
      <c r="K1555" s="42"/>
      <c r="L1555" s="59"/>
      <c r="M1555" s="44">
        <v>0</v>
      </c>
    </row>
    <row r="1556" spans="2:13" customFormat="1" hidden="1">
      <c r="B1556" s="43" t="s">
        <v>1664</v>
      </c>
      <c r="C1556" s="45" t="s">
        <v>583</v>
      </c>
      <c r="D1556" s="44">
        <v>0</v>
      </c>
      <c r="E1556" s="53"/>
      <c r="F1556" s="90"/>
      <c r="G1556" s="44">
        <v>0</v>
      </c>
      <c r="H1556" s="53"/>
      <c r="I1556" s="90"/>
      <c r="J1556" s="44">
        <v>0</v>
      </c>
      <c r="K1556" s="42"/>
      <c r="L1556" s="59"/>
      <c r="M1556" s="44">
        <v>0</v>
      </c>
    </row>
    <row r="1557" spans="2:13" customFormat="1" hidden="1">
      <c r="B1557" s="43" t="s">
        <v>1665</v>
      </c>
      <c r="C1557" s="45" t="s">
        <v>585</v>
      </c>
      <c r="D1557" s="44">
        <v>0</v>
      </c>
      <c r="E1557" s="53"/>
      <c r="F1557" s="90"/>
      <c r="G1557" s="44">
        <v>0</v>
      </c>
      <c r="H1557" s="53"/>
      <c r="I1557" s="90"/>
      <c r="J1557" s="44">
        <v>0</v>
      </c>
      <c r="K1557" s="42"/>
      <c r="L1557" s="59"/>
      <c r="M1557" s="44">
        <v>0</v>
      </c>
    </row>
    <row r="1558" spans="2:13" customFormat="1" hidden="1">
      <c r="B1558" s="43" t="s">
        <v>1666</v>
      </c>
      <c r="C1558" s="45" t="s">
        <v>587</v>
      </c>
      <c r="D1558" s="44">
        <v>0</v>
      </c>
      <c r="E1558" s="53"/>
      <c r="F1558" s="90"/>
      <c r="G1558" s="44">
        <v>0</v>
      </c>
      <c r="H1558" s="53"/>
      <c r="I1558" s="90"/>
      <c r="J1558" s="44">
        <v>0</v>
      </c>
      <c r="K1558" s="42"/>
      <c r="L1558" s="59"/>
      <c r="M1558" s="44">
        <v>0</v>
      </c>
    </row>
    <row r="1559" spans="2:13" customFormat="1" hidden="1">
      <c r="B1559" s="43" t="s">
        <v>1667</v>
      </c>
      <c r="C1559" s="45" t="s">
        <v>589</v>
      </c>
      <c r="D1559" s="44">
        <v>0</v>
      </c>
      <c r="E1559" s="53"/>
      <c r="F1559" s="90"/>
      <c r="G1559" s="44">
        <v>0</v>
      </c>
      <c r="H1559" s="53"/>
      <c r="I1559" s="90"/>
      <c r="J1559" s="44">
        <v>0</v>
      </c>
      <c r="K1559" s="42"/>
      <c r="L1559" s="59"/>
      <c r="M1559" s="44">
        <v>0</v>
      </c>
    </row>
    <row r="1560" spans="2:13" customFormat="1" hidden="1">
      <c r="B1560" s="43" t="s">
        <v>1668</v>
      </c>
      <c r="C1560" s="45" t="s">
        <v>591</v>
      </c>
      <c r="D1560" s="44">
        <v>0</v>
      </c>
      <c r="E1560" s="53"/>
      <c r="F1560" s="90"/>
      <c r="G1560" s="44">
        <v>0</v>
      </c>
      <c r="H1560" s="53"/>
      <c r="I1560" s="90"/>
      <c r="J1560" s="44">
        <v>0</v>
      </c>
      <c r="K1560" s="42"/>
      <c r="L1560" s="59"/>
      <c r="M1560" s="44">
        <v>0</v>
      </c>
    </row>
    <row r="1561" spans="2:13" customFormat="1" hidden="1">
      <c r="B1561" s="39" t="s">
        <v>1669</v>
      </c>
      <c r="C1561" s="40" t="s">
        <v>593</v>
      </c>
      <c r="D1561" s="46">
        <f>SUM(D1562:D1566)</f>
        <v>0</v>
      </c>
      <c r="E1561" s="53"/>
      <c r="F1561" s="91"/>
      <c r="G1561" s="46">
        <f>SUM(G1562:G1566)</f>
        <v>0</v>
      </c>
      <c r="H1561" s="53"/>
      <c r="I1561" s="91"/>
      <c r="J1561" s="46">
        <f>SUM(J1562:J1566)</f>
        <v>0</v>
      </c>
      <c r="K1561" s="42"/>
      <c r="L1561" s="59"/>
      <c r="M1561" s="46">
        <f>SUM(M1562:M1566)</f>
        <v>0</v>
      </c>
    </row>
    <row r="1562" spans="2:13" customFormat="1" hidden="1">
      <c r="B1562" s="43" t="s">
        <v>1670</v>
      </c>
      <c r="C1562" s="45" t="s">
        <v>595</v>
      </c>
      <c r="D1562" s="44">
        <v>0</v>
      </c>
      <c r="E1562" s="53"/>
      <c r="F1562" s="90"/>
      <c r="G1562" s="44">
        <v>0</v>
      </c>
      <c r="H1562" s="53"/>
      <c r="I1562" s="90"/>
      <c r="J1562" s="44">
        <v>0</v>
      </c>
      <c r="K1562" s="42"/>
      <c r="L1562" s="59"/>
      <c r="M1562" s="44">
        <v>0</v>
      </c>
    </row>
    <row r="1563" spans="2:13" customFormat="1" hidden="1">
      <c r="B1563" s="43" t="s">
        <v>1671</v>
      </c>
      <c r="C1563" s="45" t="s">
        <v>597</v>
      </c>
      <c r="D1563" s="44">
        <v>0</v>
      </c>
      <c r="E1563" s="53"/>
      <c r="F1563" s="90"/>
      <c r="G1563" s="44">
        <v>0</v>
      </c>
      <c r="H1563" s="53"/>
      <c r="I1563" s="90"/>
      <c r="J1563" s="44">
        <v>0</v>
      </c>
      <c r="K1563" s="42"/>
      <c r="L1563" s="59"/>
      <c r="M1563" s="44">
        <v>0</v>
      </c>
    </row>
    <row r="1564" spans="2:13" customFormat="1" hidden="1">
      <c r="B1564" s="43" t="s">
        <v>1672</v>
      </c>
      <c r="C1564" s="45" t="s">
        <v>599</v>
      </c>
      <c r="D1564" s="44">
        <v>0</v>
      </c>
      <c r="E1564" s="53"/>
      <c r="F1564" s="90"/>
      <c r="G1564" s="44">
        <v>0</v>
      </c>
      <c r="H1564" s="53"/>
      <c r="I1564" s="90"/>
      <c r="J1564" s="44">
        <v>0</v>
      </c>
      <c r="K1564" s="42"/>
      <c r="L1564" s="59"/>
      <c r="M1564" s="44">
        <v>0</v>
      </c>
    </row>
    <row r="1565" spans="2:13" customFormat="1" hidden="1">
      <c r="B1565" s="43" t="s">
        <v>1673</v>
      </c>
      <c r="C1565" s="45" t="s">
        <v>601</v>
      </c>
      <c r="D1565" s="44">
        <v>0</v>
      </c>
      <c r="E1565" s="53"/>
      <c r="F1565" s="90"/>
      <c r="G1565" s="44">
        <v>0</v>
      </c>
      <c r="H1565" s="53"/>
      <c r="I1565" s="90"/>
      <c r="J1565" s="44">
        <v>0</v>
      </c>
      <c r="K1565" s="42"/>
      <c r="L1565" s="59"/>
      <c r="M1565" s="44">
        <v>0</v>
      </c>
    </row>
    <row r="1566" spans="2:13" customFormat="1" hidden="1">
      <c r="B1566" s="43" t="s">
        <v>1674</v>
      </c>
      <c r="C1566" s="45" t="s">
        <v>603</v>
      </c>
      <c r="D1566" s="44">
        <v>0</v>
      </c>
      <c r="E1566" s="53"/>
      <c r="F1566" s="90"/>
      <c r="G1566" s="44">
        <v>0</v>
      </c>
      <c r="H1566" s="53"/>
      <c r="I1566" s="90"/>
      <c r="J1566" s="44">
        <v>0</v>
      </c>
      <c r="K1566" s="42"/>
      <c r="L1566" s="59"/>
      <c r="M1566" s="44">
        <v>0</v>
      </c>
    </row>
    <row r="1567" spans="2:13" customFormat="1" hidden="1">
      <c r="B1567" s="39" t="s">
        <v>1675</v>
      </c>
      <c r="C1567" s="40" t="s">
        <v>605</v>
      </c>
      <c r="D1567" s="46">
        <f>SUM(D1568:D1576)</f>
        <v>0</v>
      </c>
      <c r="E1567" s="53"/>
      <c r="F1567" s="91"/>
      <c r="G1567" s="46">
        <f>SUM(G1568:G1576)</f>
        <v>0</v>
      </c>
      <c r="H1567" s="53"/>
      <c r="I1567" s="91"/>
      <c r="J1567" s="46">
        <f>SUM(J1568:J1576)</f>
        <v>0</v>
      </c>
      <c r="K1567" s="42"/>
      <c r="L1567" s="59"/>
      <c r="M1567" s="46">
        <f>SUM(M1568:M1576)</f>
        <v>0</v>
      </c>
    </row>
    <row r="1568" spans="2:13" customFormat="1" hidden="1">
      <c r="B1568" s="43" t="s">
        <v>1676</v>
      </c>
      <c r="C1568" s="45" t="s">
        <v>607</v>
      </c>
      <c r="D1568" s="44">
        <v>0</v>
      </c>
      <c r="E1568" s="53"/>
      <c r="F1568" s="90"/>
      <c r="G1568" s="44">
        <v>0</v>
      </c>
      <c r="H1568" s="53"/>
      <c r="I1568" s="90"/>
      <c r="J1568" s="44">
        <v>0</v>
      </c>
      <c r="K1568" s="42"/>
      <c r="L1568" s="59"/>
      <c r="M1568" s="44">
        <v>0</v>
      </c>
    </row>
    <row r="1569" spans="2:13" customFormat="1" hidden="1">
      <c r="B1569" s="43" t="s">
        <v>1677</v>
      </c>
      <c r="C1569" s="45" t="s">
        <v>609</v>
      </c>
      <c r="D1569" s="44">
        <v>0</v>
      </c>
      <c r="E1569" s="53"/>
      <c r="F1569" s="90"/>
      <c r="G1569" s="44">
        <v>0</v>
      </c>
      <c r="H1569" s="53"/>
      <c r="I1569" s="90"/>
      <c r="J1569" s="44">
        <v>0</v>
      </c>
      <c r="K1569" s="42"/>
      <c r="L1569" s="59"/>
      <c r="M1569" s="44">
        <v>0</v>
      </c>
    </row>
    <row r="1570" spans="2:13" customFormat="1" hidden="1">
      <c r="B1570" s="43" t="s">
        <v>1678</v>
      </c>
      <c r="C1570" s="45" t="s">
        <v>611</v>
      </c>
      <c r="D1570" s="44">
        <v>0</v>
      </c>
      <c r="E1570" s="53"/>
      <c r="F1570" s="90"/>
      <c r="G1570" s="44">
        <v>0</v>
      </c>
      <c r="H1570" s="53"/>
      <c r="I1570" s="90"/>
      <c r="J1570" s="44">
        <v>0</v>
      </c>
      <c r="K1570" s="42"/>
      <c r="L1570" s="59"/>
      <c r="M1570" s="44">
        <v>0</v>
      </c>
    </row>
    <row r="1571" spans="2:13" customFormat="1" hidden="1">
      <c r="B1571" s="43" t="s">
        <v>1679</v>
      </c>
      <c r="C1571" s="45" t="s">
        <v>613</v>
      </c>
      <c r="D1571" s="44">
        <v>0</v>
      </c>
      <c r="E1571" s="53"/>
      <c r="F1571" s="90"/>
      <c r="G1571" s="44">
        <v>0</v>
      </c>
      <c r="H1571" s="53"/>
      <c r="I1571" s="90"/>
      <c r="J1571" s="44">
        <v>0</v>
      </c>
      <c r="K1571" s="42"/>
      <c r="L1571" s="59"/>
      <c r="M1571" s="44">
        <v>0</v>
      </c>
    </row>
    <row r="1572" spans="2:13" customFormat="1" hidden="1">
      <c r="B1572" s="43" t="s">
        <v>1680</v>
      </c>
      <c r="C1572" s="45" t="s">
        <v>615</v>
      </c>
      <c r="D1572" s="44">
        <v>0</v>
      </c>
      <c r="E1572" s="53"/>
      <c r="F1572" s="90"/>
      <c r="G1572" s="44">
        <v>0</v>
      </c>
      <c r="H1572" s="53"/>
      <c r="I1572" s="90"/>
      <c r="J1572" s="44">
        <v>0</v>
      </c>
      <c r="K1572" s="42"/>
      <c r="L1572" s="59"/>
      <c r="M1572" s="44">
        <v>0</v>
      </c>
    </row>
    <row r="1573" spans="2:13" customFormat="1" hidden="1">
      <c r="B1573" s="43" t="s">
        <v>1681</v>
      </c>
      <c r="C1573" s="45" t="s">
        <v>617</v>
      </c>
      <c r="D1573" s="44">
        <v>0</v>
      </c>
      <c r="E1573" s="53"/>
      <c r="F1573" s="90"/>
      <c r="G1573" s="44">
        <v>0</v>
      </c>
      <c r="H1573" s="53"/>
      <c r="I1573" s="90"/>
      <c r="J1573" s="44">
        <v>0</v>
      </c>
      <c r="K1573" s="42"/>
      <c r="L1573" s="59"/>
      <c r="M1573" s="44">
        <v>0</v>
      </c>
    </row>
    <row r="1574" spans="2:13" customFormat="1" hidden="1">
      <c r="B1574" s="43" t="s">
        <v>1682</v>
      </c>
      <c r="C1574" s="45" t="s">
        <v>619</v>
      </c>
      <c r="D1574" s="44">
        <v>0</v>
      </c>
      <c r="E1574" s="53"/>
      <c r="F1574" s="90"/>
      <c r="G1574" s="44">
        <v>0</v>
      </c>
      <c r="H1574" s="53"/>
      <c r="I1574" s="90"/>
      <c r="J1574" s="44">
        <v>0</v>
      </c>
      <c r="K1574" s="42"/>
      <c r="L1574" s="59"/>
      <c r="M1574" s="44">
        <v>0</v>
      </c>
    </row>
    <row r="1575" spans="2:13" customFormat="1" hidden="1">
      <c r="B1575" s="43" t="s">
        <v>1683</v>
      </c>
      <c r="C1575" s="45" t="s">
        <v>621</v>
      </c>
      <c r="D1575" s="44">
        <v>0</v>
      </c>
      <c r="E1575" s="53"/>
      <c r="F1575" s="90"/>
      <c r="G1575" s="44">
        <v>0</v>
      </c>
      <c r="H1575" s="53"/>
      <c r="I1575" s="90"/>
      <c r="J1575" s="44">
        <v>0</v>
      </c>
      <c r="K1575" s="42"/>
      <c r="L1575" s="59"/>
      <c r="M1575" s="44">
        <v>0</v>
      </c>
    </row>
    <row r="1576" spans="2:13" customFormat="1" hidden="1">
      <c r="B1576" s="43" t="s">
        <v>1684</v>
      </c>
      <c r="C1576" s="45" t="s">
        <v>623</v>
      </c>
      <c r="D1576" s="44">
        <v>0</v>
      </c>
      <c r="E1576" s="53"/>
      <c r="F1576" s="90"/>
      <c r="G1576" s="44">
        <v>0</v>
      </c>
      <c r="H1576" s="53"/>
      <c r="I1576" s="90"/>
      <c r="J1576" s="44">
        <v>0</v>
      </c>
      <c r="K1576" s="42"/>
      <c r="L1576" s="59"/>
      <c r="M1576" s="44">
        <v>0</v>
      </c>
    </row>
    <row r="1577" spans="2:13" customFormat="1" hidden="1">
      <c r="B1577" s="39" t="s">
        <v>1685</v>
      </c>
      <c r="C1577" s="40" t="s">
        <v>625</v>
      </c>
      <c r="D1577" s="46">
        <f>D1578+D1587+D1596</f>
        <v>0</v>
      </c>
      <c r="E1577" s="53"/>
      <c r="F1577" s="91"/>
      <c r="G1577" s="46">
        <f>G1578+G1587+G1596</f>
        <v>0</v>
      </c>
      <c r="H1577" s="53"/>
      <c r="I1577" s="91"/>
      <c r="J1577" s="46">
        <f>J1578+J1587+J1596</f>
        <v>0</v>
      </c>
      <c r="K1577" s="42"/>
      <c r="L1577" s="59"/>
      <c r="M1577" s="46">
        <f>M1578+M1587+M1596</f>
        <v>0</v>
      </c>
    </row>
    <row r="1578" spans="2:13" customFormat="1" hidden="1">
      <c r="B1578" s="39" t="s">
        <v>1686</v>
      </c>
      <c r="C1578" s="40" t="s">
        <v>627</v>
      </c>
      <c r="D1578" s="46">
        <f>SUM(D1579:D1586)</f>
        <v>0</v>
      </c>
      <c r="E1578" s="53"/>
      <c r="F1578" s="91"/>
      <c r="G1578" s="46">
        <f>SUM(G1579:G1586)</f>
        <v>0</v>
      </c>
      <c r="H1578" s="53"/>
      <c r="I1578" s="91"/>
      <c r="J1578" s="46">
        <f>SUM(J1579:J1586)</f>
        <v>0</v>
      </c>
      <c r="K1578" s="42"/>
      <c r="L1578" s="59"/>
      <c r="M1578" s="46">
        <f>SUM(M1579:M1586)</f>
        <v>0</v>
      </c>
    </row>
    <row r="1579" spans="2:13" customFormat="1" hidden="1">
      <c r="B1579" s="43" t="s">
        <v>1687</v>
      </c>
      <c r="C1579" s="45" t="s">
        <v>629</v>
      </c>
      <c r="D1579" s="44">
        <v>0</v>
      </c>
      <c r="E1579" s="53"/>
      <c r="F1579" s="90"/>
      <c r="G1579" s="44">
        <v>0</v>
      </c>
      <c r="H1579" s="53"/>
      <c r="I1579" s="90"/>
      <c r="J1579" s="44">
        <v>0</v>
      </c>
      <c r="K1579" s="42"/>
      <c r="L1579" s="59"/>
      <c r="M1579" s="44">
        <v>0</v>
      </c>
    </row>
    <row r="1580" spans="2:13" customFormat="1" hidden="1">
      <c r="B1580" s="43" t="s">
        <v>1688</v>
      </c>
      <c r="C1580" s="45" t="s">
        <v>631</v>
      </c>
      <c r="D1580" s="44">
        <v>0</v>
      </c>
      <c r="E1580" s="53"/>
      <c r="F1580" s="90"/>
      <c r="G1580" s="44">
        <v>0</v>
      </c>
      <c r="H1580" s="53"/>
      <c r="I1580" s="90"/>
      <c r="J1580" s="44">
        <v>0</v>
      </c>
      <c r="K1580" s="42"/>
      <c r="L1580" s="59"/>
      <c r="M1580" s="44">
        <v>0</v>
      </c>
    </row>
    <row r="1581" spans="2:13" customFormat="1" hidden="1">
      <c r="B1581" s="43" t="s">
        <v>1689</v>
      </c>
      <c r="C1581" s="45" t="s">
        <v>633</v>
      </c>
      <c r="D1581" s="44">
        <v>0</v>
      </c>
      <c r="E1581" s="53"/>
      <c r="F1581" s="90"/>
      <c r="G1581" s="44">
        <v>0</v>
      </c>
      <c r="H1581" s="53"/>
      <c r="I1581" s="90"/>
      <c r="J1581" s="44">
        <v>0</v>
      </c>
      <c r="K1581" s="42"/>
      <c r="L1581" s="59"/>
      <c r="M1581" s="44">
        <v>0</v>
      </c>
    </row>
    <row r="1582" spans="2:13" customFormat="1" hidden="1">
      <c r="B1582" s="43" t="s">
        <v>1690</v>
      </c>
      <c r="C1582" s="45" t="s">
        <v>635</v>
      </c>
      <c r="D1582" s="44">
        <v>0</v>
      </c>
      <c r="E1582" s="53"/>
      <c r="F1582" s="90"/>
      <c r="G1582" s="44">
        <v>0</v>
      </c>
      <c r="H1582" s="53"/>
      <c r="I1582" s="90"/>
      <c r="J1582" s="44">
        <v>0</v>
      </c>
      <c r="K1582" s="42"/>
      <c r="L1582" s="59"/>
      <c r="M1582" s="44">
        <v>0</v>
      </c>
    </row>
    <row r="1583" spans="2:13" customFormat="1" hidden="1">
      <c r="B1583" s="43" t="s">
        <v>1691</v>
      </c>
      <c r="C1583" s="45" t="s">
        <v>637</v>
      </c>
      <c r="D1583" s="44">
        <v>0</v>
      </c>
      <c r="E1583" s="53"/>
      <c r="F1583" s="90"/>
      <c r="G1583" s="44">
        <v>0</v>
      </c>
      <c r="H1583" s="53"/>
      <c r="I1583" s="90"/>
      <c r="J1583" s="44">
        <v>0</v>
      </c>
      <c r="K1583" s="42"/>
      <c r="L1583" s="59"/>
      <c r="M1583" s="44">
        <v>0</v>
      </c>
    </row>
    <row r="1584" spans="2:13" customFormat="1" hidden="1">
      <c r="B1584" s="43" t="s">
        <v>1692</v>
      </c>
      <c r="C1584" s="45" t="s">
        <v>639</v>
      </c>
      <c r="D1584" s="44">
        <v>0</v>
      </c>
      <c r="E1584" s="53"/>
      <c r="F1584" s="90"/>
      <c r="G1584" s="44">
        <v>0</v>
      </c>
      <c r="H1584" s="53"/>
      <c r="I1584" s="90"/>
      <c r="J1584" s="44">
        <v>0</v>
      </c>
      <c r="K1584" s="42"/>
      <c r="L1584" s="59"/>
      <c r="M1584" s="44">
        <v>0</v>
      </c>
    </row>
    <row r="1585" spans="2:13" customFormat="1" hidden="1">
      <c r="B1585" s="43" t="s">
        <v>1693</v>
      </c>
      <c r="C1585" s="45" t="s">
        <v>641</v>
      </c>
      <c r="D1585" s="44">
        <v>0</v>
      </c>
      <c r="E1585" s="53"/>
      <c r="F1585" s="90"/>
      <c r="G1585" s="44">
        <v>0</v>
      </c>
      <c r="H1585" s="53"/>
      <c r="I1585" s="90"/>
      <c r="J1585" s="44">
        <v>0</v>
      </c>
      <c r="K1585" s="42"/>
      <c r="L1585" s="59"/>
      <c r="M1585" s="44">
        <v>0</v>
      </c>
    </row>
    <row r="1586" spans="2:13" customFormat="1" hidden="1">
      <c r="B1586" s="43" t="s">
        <v>1694</v>
      </c>
      <c r="C1586" s="45" t="s">
        <v>643</v>
      </c>
      <c r="D1586" s="44">
        <v>0</v>
      </c>
      <c r="E1586" s="53"/>
      <c r="F1586" s="90"/>
      <c r="G1586" s="44">
        <v>0</v>
      </c>
      <c r="H1586" s="53"/>
      <c r="I1586" s="90"/>
      <c r="J1586" s="44">
        <v>0</v>
      </c>
      <c r="K1586" s="42"/>
      <c r="L1586" s="59"/>
      <c r="M1586" s="44">
        <v>0</v>
      </c>
    </row>
    <row r="1587" spans="2:13" customFormat="1" hidden="1">
      <c r="B1587" s="39" t="s">
        <v>1695</v>
      </c>
      <c r="C1587" s="40" t="s">
        <v>645</v>
      </c>
      <c r="D1587" s="46">
        <f>SUM(D1588:D1595)</f>
        <v>0</v>
      </c>
      <c r="E1587" s="53"/>
      <c r="F1587" s="91"/>
      <c r="G1587" s="46">
        <f>SUM(G1588:G1595)</f>
        <v>0</v>
      </c>
      <c r="H1587" s="53"/>
      <c r="I1587" s="91"/>
      <c r="J1587" s="46">
        <f>SUM(J1588:J1595)</f>
        <v>0</v>
      </c>
      <c r="K1587" s="42"/>
      <c r="L1587" s="59"/>
      <c r="M1587" s="46">
        <f>SUM(M1588:M1595)</f>
        <v>0</v>
      </c>
    </row>
    <row r="1588" spans="2:13" customFormat="1" hidden="1">
      <c r="B1588" s="43" t="s">
        <v>1696</v>
      </c>
      <c r="C1588" s="45" t="s">
        <v>629</v>
      </c>
      <c r="D1588" s="44">
        <v>0</v>
      </c>
      <c r="E1588" s="53"/>
      <c r="F1588" s="90"/>
      <c r="G1588" s="44">
        <v>0</v>
      </c>
      <c r="H1588" s="53"/>
      <c r="I1588" s="90"/>
      <c r="J1588" s="44">
        <v>0</v>
      </c>
      <c r="K1588" s="42"/>
      <c r="L1588" s="59"/>
      <c r="M1588" s="44">
        <v>0</v>
      </c>
    </row>
    <row r="1589" spans="2:13" customFormat="1" hidden="1">
      <c r="B1589" s="43" t="s">
        <v>1697</v>
      </c>
      <c r="C1589" s="45" t="s">
        <v>631</v>
      </c>
      <c r="D1589" s="44">
        <v>0</v>
      </c>
      <c r="E1589" s="53"/>
      <c r="F1589" s="90"/>
      <c r="G1589" s="44">
        <v>0</v>
      </c>
      <c r="H1589" s="53"/>
      <c r="I1589" s="90"/>
      <c r="J1589" s="44">
        <v>0</v>
      </c>
      <c r="K1589" s="42"/>
      <c r="L1589" s="59"/>
      <c r="M1589" s="44">
        <v>0</v>
      </c>
    </row>
    <row r="1590" spans="2:13" customFormat="1" hidden="1">
      <c r="B1590" s="43" t="s">
        <v>1698</v>
      </c>
      <c r="C1590" s="45" t="s">
        <v>633</v>
      </c>
      <c r="D1590" s="44">
        <v>0</v>
      </c>
      <c r="E1590" s="53"/>
      <c r="F1590" s="90"/>
      <c r="G1590" s="44">
        <v>0</v>
      </c>
      <c r="H1590" s="53"/>
      <c r="I1590" s="90"/>
      <c r="J1590" s="44">
        <v>0</v>
      </c>
      <c r="K1590" s="42"/>
      <c r="L1590" s="59"/>
      <c r="M1590" s="44">
        <v>0</v>
      </c>
    </row>
    <row r="1591" spans="2:13" customFormat="1" hidden="1">
      <c r="B1591" s="43" t="s">
        <v>1699</v>
      </c>
      <c r="C1591" s="45" t="s">
        <v>635</v>
      </c>
      <c r="D1591" s="44">
        <v>0</v>
      </c>
      <c r="E1591" s="53"/>
      <c r="F1591" s="90"/>
      <c r="G1591" s="44">
        <v>0</v>
      </c>
      <c r="H1591" s="53"/>
      <c r="I1591" s="90"/>
      <c r="J1591" s="44">
        <v>0</v>
      </c>
      <c r="K1591" s="42"/>
      <c r="L1591" s="59"/>
      <c r="M1591" s="44">
        <v>0</v>
      </c>
    </row>
    <row r="1592" spans="2:13" customFormat="1" hidden="1">
      <c r="B1592" s="43" t="s">
        <v>1700</v>
      </c>
      <c r="C1592" s="45" t="s">
        <v>637</v>
      </c>
      <c r="D1592" s="44">
        <v>0</v>
      </c>
      <c r="E1592" s="53"/>
      <c r="F1592" s="90"/>
      <c r="G1592" s="44">
        <v>0</v>
      </c>
      <c r="H1592" s="53"/>
      <c r="I1592" s="90"/>
      <c r="J1592" s="44">
        <v>0</v>
      </c>
      <c r="K1592" s="42"/>
      <c r="L1592" s="59"/>
      <c r="M1592" s="44">
        <v>0</v>
      </c>
    </row>
    <row r="1593" spans="2:13" customFormat="1" hidden="1">
      <c r="B1593" s="43" t="s">
        <v>1701</v>
      </c>
      <c r="C1593" s="45" t="s">
        <v>639</v>
      </c>
      <c r="D1593" s="44">
        <v>0</v>
      </c>
      <c r="E1593" s="53"/>
      <c r="F1593" s="90"/>
      <c r="G1593" s="44">
        <v>0</v>
      </c>
      <c r="H1593" s="53"/>
      <c r="I1593" s="90"/>
      <c r="J1593" s="44">
        <v>0</v>
      </c>
      <c r="K1593" s="42"/>
      <c r="L1593" s="59"/>
      <c r="M1593" s="44">
        <v>0</v>
      </c>
    </row>
    <row r="1594" spans="2:13" customFormat="1" hidden="1">
      <c r="B1594" s="43" t="s">
        <v>1702</v>
      </c>
      <c r="C1594" s="45" t="s">
        <v>641</v>
      </c>
      <c r="D1594" s="44">
        <v>0</v>
      </c>
      <c r="E1594" s="53"/>
      <c r="F1594" s="90"/>
      <c r="G1594" s="44">
        <v>0</v>
      </c>
      <c r="H1594" s="53"/>
      <c r="I1594" s="90"/>
      <c r="J1594" s="44">
        <v>0</v>
      </c>
      <c r="K1594" s="42"/>
      <c r="L1594" s="59"/>
      <c r="M1594" s="44">
        <v>0</v>
      </c>
    </row>
    <row r="1595" spans="2:13" customFormat="1" hidden="1">
      <c r="B1595" s="43" t="s">
        <v>1703</v>
      </c>
      <c r="C1595" s="45" t="s">
        <v>643</v>
      </c>
      <c r="D1595" s="44">
        <v>0</v>
      </c>
      <c r="E1595" s="53"/>
      <c r="F1595" s="90"/>
      <c r="G1595" s="44">
        <v>0</v>
      </c>
      <c r="H1595" s="53"/>
      <c r="I1595" s="90"/>
      <c r="J1595" s="44">
        <v>0</v>
      </c>
      <c r="K1595" s="42"/>
      <c r="L1595" s="59"/>
      <c r="M1595" s="44">
        <v>0</v>
      </c>
    </row>
    <row r="1596" spans="2:13" customFormat="1" hidden="1">
      <c r="B1596" s="39" t="s">
        <v>1704</v>
      </c>
      <c r="C1596" s="40" t="s">
        <v>655</v>
      </c>
      <c r="D1596" s="46">
        <f>SUM(D1597:D1599)</f>
        <v>0</v>
      </c>
      <c r="E1596" s="53"/>
      <c r="F1596" s="91"/>
      <c r="G1596" s="46">
        <f>SUM(G1597:G1599)</f>
        <v>0</v>
      </c>
      <c r="H1596" s="53"/>
      <c r="I1596" s="91"/>
      <c r="J1596" s="46">
        <f>SUM(J1597:J1599)</f>
        <v>0</v>
      </c>
      <c r="K1596" s="42"/>
      <c r="L1596" s="59"/>
      <c r="M1596" s="46">
        <f>SUM(M1597:M1599)</f>
        <v>0</v>
      </c>
    </row>
    <row r="1597" spans="2:13" customFormat="1" hidden="1">
      <c r="B1597" s="43" t="s">
        <v>1705</v>
      </c>
      <c r="C1597" s="45" t="s">
        <v>657</v>
      </c>
      <c r="D1597" s="44">
        <v>0</v>
      </c>
      <c r="E1597" s="53"/>
      <c r="F1597" s="90"/>
      <c r="G1597" s="44">
        <v>0</v>
      </c>
      <c r="H1597" s="53"/>
      <c r="I1597" s="90"/>
      <c r="J1597" s="44">
        <v>0</v>
      </c>
      <c r="K1597" s="42"/>
      <c r="L1597" s="59"/>
      <c r="M1597" s="44">
        <v>0</v>
      </c>
    </row>
    <row r="1598" spans="2:13" customFormat="1" hidden="1">
      <c r="B1598" s="43" t="s">
        <v>1706</v>
      </c>
      <c r="C1598" s="45" t="s">
        <v>659</v>
      </c>
      <c r="D1598" s="44">
        <v>0</v>
      </c>
      <c r="E1598" s="53"/>
      <c r="F1598" s="90"/>
      <c r="G1598" s="44">
        <v>0</v>
      </c>
      <c r="H1598" s="53"/>
      <c r="I1598" s="90"/>
      <c r="J1598" s="44">
        <v>0</v>
      </c>
      <c r="K1598" s="42"/>
      <c r="L1598" s="59"/>
      <c r="M1598" s="44">
        <v>0</v>
      </c>
    </row>
    <row r="1599" spans="2:13" customFormat="1" hidden="1">
      <c r="B1599" s="43" t="s">
        <v>1707</v>
      </c>
      <c r="C1599" s="45" t="s">
        <v>661</v>
      </c>
      <c r="D1599" s="44">
        <v>0</v>
      </c>
      <c r="E1599" s="53"/>
      <c r="F1599" s="90"/>
      <c r="G1599" s="44">
        <v>0</v>
      </c>
      <c r="H1599" s="53"/>
      <c r="I1599" s="90"/>
      <c r="J1599" s="44">
        <v>0</v>
      </c>
      <c r="K1599" s="42"/>
      <c r="L1599" s="59"/>
      <c r="M1599" s="44">
        <v>0</v>
      </c>
    </row>
    <row r="1600" spans="2:13" customFormat="1" hidden="1">
      <c r="B1600" s="39" t="s">
        <v>1708</v>
      </c>
      <c r="C1600" s="40" t="s">
        <v>663</v>
      </c>
      <c r="D1600" s="46">
        <f>D1601+D1604+D1606+D1609+D1612+D1615</f>
        <v>0</v>
      </c>
      <c r="E1600" s="53"/>
      <c r="F1600" s="91"/>
      <c r="G1600" s="46">
        <f>G1601+G1604+G1606+G1609+G1612+G1615</f>
        <v>0</v>
      </c>
      <c r="H1600" s="53"/>
      <c r="I1600" s="91"/>
      <c r="J1600" s="46">
        <f>J1601+J1604+J1606+J1609+J1612+J1615</f>
        <v>0</v>
      </c>
      <c r="K1600" s="42"/>
      <c r="L1600" s="59"/>
      <c r="M1600" s="46">
        <f>M1601+M1604+M1606+M1609+M1612+M1615</f>
        <v>0</v>
      </c>
    </row>
    <row r="1601" spans="2:13" customFormat="1" hidden="1">
      <c r="B1601" s="39" t="s">
        <v>1709</v>
      </c>
      <c r="C1601" s="40" t="s">
        <v>665</v>
      </c>
      <c r="D1601" s="46">
        <f>SUM(D1602:D1603)</f>
        <v>0</v>
      </c>
      <c r="E1601" s="53"/>
      <c r="F1601" s="91"/>
      <c r="G1601" s="46">
        <f>SUM(G1602:G1603)</f>
        <v>0</v>
      </c>
      <c r="H1601" s="53"/>
      <c r="I1601" s="91"/>
      <c r="J1601" s="46">
        <f>SUM(J1602:J1603)</f>
        <v>0</v>
      </c>
      <c r="K1601" s="42"/>
      <c r="L1601" s="59"/>
      <c r="M1601" s="46">
        <f>SUM(M1602:M1603)</f>
        <v>0</v>
      </c>
    </row>
    <row r="1602" spans="2:13" customFormat="1" hidden="1">
      <c r="B1602" s="43" t="s">
        <v>1710</v>
      </c>
      <c r="C1602" s="45" t="s">
        <v>667</v>
      </c>
      <c r="D1602" s="44">
        <v>0</v>
      </c>
      <c r="E1602" s="53"/>
      <c r="F1602" s="90"/>
      <c r="G1602" s="44">
        <v>0</v>
      </c>
      <c r="H1602" s="53"/>
      <c r="I1602" s="90"/>
      <c r="J1602" s="44">
        <v>0</v>
      </c>
      <c r="K1602" s="42"/>
      <c r="L1602" s="59"/>
      <c r="M1602" s="44">
        <v>0</v>
      </c>
    </row>
    <row r="1603" spans="2:13" customFormat="1" hidden="1">
      <c r="B1603" s="43" t="s">
        <v>1711</v>
      </c>
      <c r="C1603" s="45" t="s">
        <v>669</v>
      </c>
      <c r="D1603" s="44">
        <v>0</v>
      </c>
      <c r="E1603" s="53"/>
      <c r="F1603" s="90"/>
      <c r="G1603" s="44">
        <v>0</v>
      </c>
      <c r="H1603" s="53"/>
      <c r="I1603" s="90"/>
      <c r="J1603" s="44">
        <v>0</v>
      </c>
      <c r="K1603" s="42"/>
      <c r="L1603" s="59"/>
      <c r="M1603" s="44">
        <v>0</v>
      </c>
    </row>
    <row r="1604" spans="2:13" customFormat="1" hidden="1">
      <c r="B1604" s="39" t="s">
        <v>1712</v>
      </c>
      <c r="C1604" s="40" t="s">
        <v>671</v>
      </c>
      <c r="D1604" s="46">
        <f>SUM(D1605)</f>
        <v>0</v>
      </c>
      <c r="E1604" s="53"/>
      <c r="F1604" s="91"/>
      <c r="G1604" s="46">
        <f>SUM(G1605)</f>
        <v>0</v>
      </c>
      <c r="H1604" s="53"/>
      <c r="I1604" s="91"/>
      <c r="J1604" s="46">
        <f>SUM(J1605)</f>
        <v>0</v>
      </c>
      <c r="K1604" s="42"/>
      <c r="L1604" s="59"/>
      <c r="M1604" s="46">
        <f>SUM(M1605)</f>
        <v>0</v>
      </c>
    </row>
    <row r="1605" spans="2:13" customFormat="1" ht="22.5" hidden="1">
      <c r="B1605" s="43" t="s">
        <v>1713</v>
      </c>
      <c r="C1605" s="45" t="s">
        <v>673</v>
      </c>
      <c r="D1605" s="44">
        <v>0</v>
      </c>
      <c r="E1605" s="53"/>
      <c r="F1605" s="90"/>
      <c r="G1605" s="44">
        <v>0</v>
      </c>
      <c r="H1605" s="53"/>
      <c r="I1605" s="90"/>
      <c r="J1605" s="44">
        <v>0</v>
      </c>
      <c r="K1605" s="42"/>
      <c r="L1605" s="59"/>
      <c r="M1605" s="44">
        <v>0</v>
      </c>
    </row>
    <row r="1606" spans="2:13" customFormat="1" hidden="1">
      <c r="B1606" s="39" t="s">
        <v>1714</v>
      </c>
      <c r="C1606" s="40" t="s">
        <v>675</v>
      </c>
      <c r="D1606" s="46">
        <f>SUM(D1607:D1608)</f>
        <v>0</v>
      </c>
      <c r="E1606" s="53"/>
      <c r="F1606" s="91"/>
      <c r="G1606" s="46">
        <f>SUM(G1607:G1608)</f>
        <v>0</v>
      </c>
      <c r="H1606" s="53"/>
      <c r="I1606" s="91"/>
      <c r="J1606" s="46">
        <f>SUM(J1607:J1608)</f>
        <v>0</v>
      </c>
      <c r="K1606" s="42"/>
      <c r="L1606" s="59"/>
      <c r="M1606" s="46">
        <f>SUM(M1607:M1608)</f>
        <v>0</v>
      </c>
    </row>
    <row r="1607" spans="2:13" customFormat="1" hidden="1">
      <c r="B1607" s="43" t="s">
        <v>1715</v>
      </c>
      <c r="C1607" s="45" t="s">
        <v>677</v>
      </c>
      <c r="D1607" s="44">
        <v>0</v>
      </c>
      <c r="E1607" s="53"/>
      <c r="F1607" s="90"/>
      <c r="G1607" s="44">
        <v>0</v>
      </c>
      <c r="H1607" s="53"/>
      <c r="I1607" s="90"/>
      <c r="J1607" s="44">
        <v>0</v>
      </c>
      <c r="K1607" s="42"/>
      <c r="L1607" s="59"/>
      <c r="M1607" s="44">
        <v>0</v>
      </c>
    </row>
    <row r="1608" spans="2:13" customFormat="1" hidden="1">
      <c r="B1608" s="43" t="s">
        <v>1716</v>
      </c>
      <c r="C1608" s="45" t="s">
        <v>679</v>
      </c>
      <c r="D1608" s="44">
        <v>0</v>
      </c>
      <c r="E1608" s="53"/>
      <c r="F1608" s="90"/>
      <c r="G1608" s="44">
        <v>0</v>
      </c>
      <c r="H1608" s="53"/>
      <c r="I1608" s="90"/>
      <c r="J1608" s="44">
        <v>0</v>
      </c>
      <c r="K1608" s="42"/>
      <c r="L1608" s="59"/>
      <c r="M1608" s="44">
        <v>0</v>
      </c>
    </row>
    <row r="1609" spans="2:13" customFormat="1" hidden="1">
      <c r="B1609" s="39" t="s">
        <v>1717</v>
      </c>
      <c r="C1609" s="40" t="s">
        <v>681</v>
      </c>
      <c r="D1609" s="46">
        <f>SUM(D1610:D1611)</f>
        <v>0</v>
      </c>
      <c r="E1609" s="53"/>
      <c r="F1609" s="91"/>
      <c r="G1609" s="46">
        <f>SUM(G1610:G1611)</f>
        <v>0</v>
      </c>
      <c r="H1609" s="53"/>
      <c r="I1609" s="91"/>
      <c r="J1609" s="46">
        <f>SUM(J1610:J1611)</f>
        <v>0</v>
      </c>
      <c r="K1609" s="42"/>
      <c r="L1609" s="59"/>
      <c r="M1609" s="46">
        <f>SUM(M1610:M1611)</f>
        <v>0</v>
      </c>
    </row>
    <row r="1610" spans="2:13" customFormat="1" hidden="1">
      <c r="B1610" s="43" t="s">
        <v>1718</v>
      </c>
      <c r="C1610" s="45" t="s">
        <v>683</v>
      </c>
      <c r="D1610" s="44">
        <v>0</v>
      </c>
      <c r="E1610" s="53"/>
      <c r="F1610" s="90"/>
      <c r="G1610" s="44">
        <v>0</v>
      </c>
      <c r="H1610" s="53"/>
      <c r="I1610" s="90"/>
      <c r="J1610" s="44">
        <v>0</v>
      </c>
      <c r="K1610" s="42"/>
      <c r="L1610" s="59"/>
      <c r="M1610" s="44">
        <v>0</v>
      </c>
    </row>
    <row r="1611" spans="2:13" customFormat="1" hidden="1">
      <c r="B1611" s="43" t="s">
        <v>1719</v>
      </c>
      <c r="C1611" s="45" t="s">
        <v>685</v>
      </c>
      <c r="D1611" s="44">
        <v>0</v>
      </c>
      <c r="E1611" s="53"/>
      <c r="F1611" s="90"/>
      <c r="G1611" s="44">
        <v>0</v>
      </c>
      <c r="H1611" s="53"/>
      <c r="I1611" s="90"/>
      <c r="J1611" s="44">
        <v>0</v>
      </c>
      <c r="K1611" s="42"/>
      <c r="L1611" s="59"/>
      <c r="M1611" s="44">
        <v>0</v>
      </c>
    </row>
    <row r="1612" spans="2:13" customFormat="1" hidden="1">
      <c r="B1612" s="39" t="s">
        <v>1720</v>
      </c>
      <c r="C1612" s="40" t="s">
        <v>687</v>
      </c>
      <c r="D1612" s="46">
        <f>SUM(D1613:D1617)</f>
        <v>0</v>
      </c>
      <c r="E1612" s="53"/>
      <c r="F1612" s="91"/>
      <c r="G1612" s="46">
        <f>SUM(G1613:G1617)</f>
        <v>0</v>
      </c>
      <c r="H1612" s="53"/>
      <c r="I1612" s="91"/>
      <c r="J1612" s="46">
        <f>SUM(J1613:J1617)</f>
        <v>0</v>
      </c>
      <c r="K1612" s="42"/>
      <c r="L1612" s="59"/>
      <c r="M1612" s="46">
        <f>SUM(M1613:M1617)</f>
        <v>0</v>
      </c>
    </row>
    <row r="1613" spans="2:13" customFormat="1" hidden="1">
      <c r="B1613" s="43" t="s">
        <v>1721</v>
      </c>
      <c r="C1613" s="45" t="s">
        <v>689</v>
      </c>
      <c r="D1613" s="44">
        <v>0</v>
      </c>
      <c r="E1613" s="53"/>
      <c r="F1613" s="90"/>
      <c r="G1613" s="44">
        <v>0</v>
      </c>
      <c r="H1613" s="53"/>
      <c r="I1613" s="90"/>
      <c r="J1613" s="44">
        <v>0</v>
      </c>
      <c r="K1613" s="42"/>
      <c r="L1613" s="59"/>
      <c r="M1613" s="44">
        <v>0</v>
      </c>
    </row>
    <row r="1614" spans="2:13" customFormat="1" hidden="1">
      <c r="B1614" s="43" t="s">
        <v>1721</v>
      </c>
      <c r="C1614" s="45" t="s">
        <v>691</v>
      </c>
      <c r="D1614" s="44">
        <v>0</v>
      </c>
      <c r="E1614" s="53"/>
      <c r="F1614" s="90"/>
      <c r="G1614" s="44">
        <v>0</v>
      </c>
      <c r="H1614" s="53"/>
      <c r="I1614" s="90"/>
      <c r="J1614" s="44">
        <v>0</v>
      </c>
      <c r="K1614" s="42"/>
      <c r="L1614" s="59"/>
      <c r="M1614" s="44">
        <v>0</v>
      </c>
    </row>
    <row r="1615" spans="2:13" customFormat="1" hidden="1">
      <c r="B1615" s="39" t="s">
        <v>1722</v>
      </c>
      <c r="C1615" s="40" t="s">
        <v>693</v>
      </c>
      <c r="D1615" s="46">
        <f>SUM(D1616:D1617)</f>
        <v>0</v>
      </c>
      <c r="E1615" s="53"/>
      <c r="F1615" s="91"/>
      <c r="G1615" s="46">
        <f>SUM(G1616:G1617)</f>
        <v>0</v>
      </c>
      <c r="H1615" s="53"/>
      <c r="I1615" s="91"/>
      <c r="J1615" s="46">
        <f>SUM(J1616:J1617)</f>
        <v>0</v>
      </c>
      <c r="K1615" s="42"/>
      <c r="L1615" s="59"/>
      <c r="M1615" s="46">
        <f>SUM(M1616:M1617)</f>
        <v>0</v>
      </c>
    </row>
    <row r="1616" spans="2:13" customFormat="1" hidden="1">
      <c r="B1616" s="43" t="s">
        <v>1723</v>
      </c>
      <c r="C1616" s="45" t="s">
        <v>695</v>
      </c>
      <c r="D1616" s="44">
        <v>0</v>
      </c>
      <c r="E1616" s="53"/>
      <c r="F1616" s="90"/>
      <c r="G1616" s="44">
        <v>0</v>
      </c>
      <c r="H1616" s="53"/>
      <c r="I1616" s="90"/>
      <c r="J1616" s="44">
        <v>0</v>
      </c>
      <c r="K1616" s="42"/>
      <c r="L1616" s="59"/>
      <c r="M1616" s="44">
        <v>0</v>
      </c>
    </row>
    <row r="1617" spans="2:13" customFormat="1" hidden="1">
      <c r="B1617" s="43" t="s">
        <v>1724</v>
      </c>
      <c r="C1617" s="45" t="s">
        <v>697</v>
      </c>
      <c r="D1617" s="44">
        <v>0</v>
      </c>
      <c r="E1617" s="53"/>
      <c r="F1617" s="90"/>
      <c r="G1617" s="44">
        <v>0</v>
      </c>
      <c r="H1617" s="53"/>
      <c r="I1617" s="90"/>
      <c r="J1617" s="44">
        <v>0</v>
      </c>
      <c r="K1617" s="42"/>
      <c r="L1617" s="59"/>
      <c r="M1617" s="44">
        <v>0</v>
      </c>
    </row>
    <row r="1618" spans="2:13" customFormat="1" hidden="1">
      <c r="B1618" s="39" t="s">
        <v>1725</v>
      </c>
      <c r="C1618" s="40" t="s">
        <v>699</v>
      </c>
      <c r="D1618" s="46">
        <f>D1619</f>
        <v>0</v>
      </c>
      <c r="E1618" s="53"/>
      <c r="F1618" s="91"/>
      <c r="G1618" s="46">
        <f>G1619</f>
        <v>0</v>
      </c>
      <c r="H1618" s="53"/>
      <c r="I1618" s="91"/>
      <c r="J1618" s="46">
        <f>J1619</f>
        <v>0</v>
      </c>
      <c r="K1618" s="42"/>
      <c r="L1618" s="59"/>
      <c r="M1618" s="46">
        <f>M1619</f>
        <v>0</v>
      </c>
    </row>
    <row r="1619" spans="2:13" customFormat="1" hidden="1">
      <c r="B1619" s="39" t="s">
        <v>1726</v>
      </c>
      <c r="C1619" s="40" t="s">
        <v>699</v>
      </c>
      <c r="D1619" s="46">
        <f>SUM(D1620:D1623)</f>
        <v>0</v>
      </c>
      <c r="E1619" s="53"/>
      <c r="F1619" s="91"/>
      <c r="G1619" s="46">
        <f>SUM(G1620:G1623)</f>
        <v>0</v>
      </c>
      <c r="H1619" s="53"/>
      <c r="I1619" s="91"/>
      <c r="J1619" s="46">
        <f>SUM(J1620:J1623)</f>
        <v>0</v>
      </c>
      <c r="K1619" s="42"/>
      <c r="L1619" s="59"/>
      <c r="M1619" s="46">
        <f>SUM(M1620:M1623)</f>
        <v>0</v>
      </c>
    </row>
    <row r="1620" spans="2:13" customFormat="1" hidden="1">
      <c r="B1620" s="43" t="s">
        <v>1727</v>
      </c>
      <c r="C1620" s="6" t="s">
        <v>702</v>
      </c>
      <c r="D1620" s="44">
        <v>0</v>
      </c>
      <c r="E1620" s="53"/>
      <c r="F1620" s="90"/>
      <c r="G1620" s="44">
        <v>0</v>
      </c>
      <c r="H1620" s="53"/>
      <c r="I1620" s="90"/>
      <c r="J1620" s="44">
        <v>0</v>
      </c>
      <c r="K1620" s="42"/>
      <c r="L1620" s="59"/>
      <c r="M1620" s="44">
        <v>0</v>
      </c>
    </row>
    <row r="1621" spans="2:13" customFormat="1" hidden="1">
      <c r="B1621" s="43" t="s">
        <v>1728</v>
      </c>
      <c r="C1621" s="6" t="s">
        <v>704</v>
      </c>
      <c r="D1621" s="44">
        <v>0</v>
      </c>
      <c r="E1621" s="53"/>
      <c r="F1621" s="90"/>
      <c r="G1621" s="44">
        <v>0</v>
      </c>
      <c r="H1621" s="53"/>
      <c r="I1621" s="90"/>
      <c r="J1621" s="44">
        <v>0</v>
      </c>
      <c r="K1621" s="42"/>
      <c r="L1621" s="59"/>
      <c r="M1621" s="44">
        <v>0</v>
      </c>
    </row>
    <row r="1622" spans="2:13" customFormat="1" hidden="1">
      <c r="B1622" s="43" t="s">
        <v>1729</v>
      </c>
      <c r="C1622" s="6" t="s">
        <v>5520</v>
      </c>
      <c r="D1622" s="44">
        <v>0</v>
      </c>
      <c r="E1622" s="53"/>
      <c r="F1622" s="90"/>
      <c r="G1622" s="44">
        <v>0</v>
      </c>
      <c r="H1622" s="53"/>
      <c r="I1622" s="90"/>
      <c r="J1622" s="44">
        <v>0</v>
      </c>
      <c r="K1622" s="42"/>
      <c r="L1622" s="59"/>
      <c r="M1622" s="44">
        <v>0</v>
      </c>
    </row>
    <row r="1623" spans="2:13" customFormat="1" hidden="1">
      <c r="B1623" s="43" t="s">
        <v>1730</v>
      </c>
      <c r="C1623" s="6" t="s">
        <v>706</v>
      </c>
      <c r="D1623" s="44">
        <v>0</v>
      </c>
      <c r="E1623" s="53"/>
      <c r="F1623" s="90"/>
      <c r="G1623" s="44">
        <v>0</v>
      </c>
      <c r="H1623" s="53"/>
      <c r="I1623" s="90"/>
      <c r="J1623" s="44">
        <v>0</v>
      </c>
      <c r="K1623" s="42"/>
      <c r="L1623" s="59"/>
      <c r="M1623" s="44">
        <v>0</v>
      </c>
    </row>
    <row r="1624" spans="2:13" customFormat="1" hidden="1">
      <c r="B1624" s="39" t="s">
        <v>1731</v>
      </c>
      <c r="C1624" s="40" t="s">
        <v>708</v>
      </c>
      <c r="D1624" s="46">
        <f>D1625+D1629+D1633+D1635+D1637+D1639+D1641</f>
        <v>0</v>
      </c>
      <c r="E1624" s="53"/>
      <c r="F1624" s="91"/>
      <c r="G1624" s="46">
        <f>G1625+G1629+G1633+G1635+G1637+G1639+G1641</f>
        <v>0</v>
      </c>
      <c r="H1624" s="53"/>
      <c r="I1624" s="91"/>
      <c r="J1624" s="46">
        <f>J1625+J1629+J1633+J1635+J1637+J1639+J1641</f>
        <v>0</v>
      </c>
      <c r="K1624" s="42"/>
      <c r="L1624" s="59"/>
      <c r="M1624" s="46">
        <f>M1625+M1629+M1633+M1635+M1637+M1639+M1641</f>
        <v>0</v>
      </c>
    </row>
    <row r="1625" spans="2:13" customFormat="1" hidden="1">
      <c r="B1625" s="39" t="s">
        <v>1732</v>
      </c>
      <c r="C1625" s="40" t="s">
        <v>710</v>
      </c>
      <c r="D1625" s="46">
        <f>SUM(D1626:D1628)</f>
        <v>0</v>
      </c>
      <c r="E1625" s="53"/>
      <c r="F1625" s="91"/>
      <c r="G1625" s="46">
        <f>SUM(G1626:G1628)</f>
        <v>0</v>
      </c>
      <c r="H1625" s="53"/>
      <c r="I1625" s="91"/>
      <c r="J1625" s="46">
        <f>SUM(J1626:J1628)</f>
        <v>0</v>
      </c>
      <c r="K1625" s="42"/>
      <c r="L1625" s="59"/>
      <c r="M1625" s="46">
        <f>SUM(M1626:M1628)</f>
        <v>0</v>
      </c>
    </row>
    <row r="1626" spans="2:13" customFormat="1" hidden="1">
      <c r="B1626" s="43" t="s">
        <v>1733</v>
      </c>
      <c r="C1626" s="45" t="s">
        <v>712</v>
      </c>
      <c r="D1626" s="44">
        <v>0</v>
      </c>
      <c r="E1626" s="53"/>
      <c r="F1626" s="90"/>
      <c r="G1626" s="44">
        <v>0</v>
      </c>
      <c r="H1626" s="53"/>
      <c r="I1626" s="90"/>
      <c r="J1626" s="44">
        <v>0</v>
      </c>
      <c r="K1626" s="42"/>
      <c r="L1626" s="59"/>
      <c r="M1626" s="44">
        <v>0</v>
      </c>
    </row>
    <row r="1627" spans="2:13" customFormat="1" hidden="1">
      <c r="B1627" s="43" t="s">
        <v>1734</v>
      </c>
      <c r="C1627" s="45" t="s">
        <v>714</v>
      </c>
      <c r="D1627" s="44">
        <v>0</v>
      </c>
      <c r="E1627" s="53"/>
      <c r="F1627" s="90"/>
      <c r="G1627" s="44">
        <v>0</v>
      </c>
      <c r="H1627" s="53"/>
      <c r="I1627" s="90"/>
      <c r="J1627" s="44">
        <v>0</v>
      </c>
      <c r="K1627" s="42"/>
      <c r="L1627" s="59"/>
      <c r="M1627" s="44">
        <v>0</v>
      </c>
    </row>
    <row r="1628" spans="2:13" customFormat="1" hidden="1">
      <c r="B1628" s="43" t="s">
        <v>1735</v>
      </c>
      <c r="C1628" s="45" t="s">
        <v>716</v>
      </c>
      <c r="D1628" s="44">
        <v>0</v>
      </c>
      <c r="E1628" s="53"/>
      <c r="F1628" s="90"/>
      <c r="G1628" s="44">
        <v>0</v>
      </c>
      <c r="H1628" s="53"/>
      <c r="I1628" s="90"/>
      <c r="J1628" s="44">
        <v>0</v>
      </c>
      <c r="K1628" s="42"/>
      <c r="L1628" s="59"/>
      <c r="M1628" s="44">
        <v>0</v>
      </c>
    </row>
    <row r="1629" spans="2:13" customFormat="1" hidden="1">
      <c r="B1629" s="39" t="s">
        <v>1736</v>
      </c>
      <c r="C1629" s="40" t="s">
        <v>718</v>
      </c>
      <c r="D1629" s="46">
        <f>SUM(D1630:D1632)</f>
        <v>0</v>
      </c>
      <c r="E1629" s="53"/>
      <c r="F1629" s="91"/>
      <c r="G1629" s="46">
        <f>SUM(G1630:G1632)</f>
        <v>0</v>
      </c>
      <c r="H1629" s="53"/>
      <c r="I1629" s="91"/>
      <c r="J1629" s="46">
        <f>SUM(J1630:J1632)</f>
        <v>0</v>
      </c>
      <c r="K1629" s="42"/>
      <c r="L1629" s="59"/>
      <c r="M1629" s="46">
        <f>SUM(M1630:M1632)</f>
        <v>0</v>
      </c>
    </row>
    <row r="1630" spans="2:13" customFormat="1" hidden="1">
      <c r="B1630" s="43" t="s">
        <v>1737</v>
      </c>
      <c r="C1630" s="45" t="s">
        <v>720</v>
      </c>
      <c r="D1630" s="44">
        <v>0</v>
      </c>
      <c r="E1630" s="53"/>
      <c r="F1630" s="90"/>
      <c r="G1630" s="44">
        <v>0</v>
      </c>
      <c r="H1630" s="53"/>
      <c r="I1630" s="90"/>
      <c r="J1630" s="44">
        <v>0</v>
      </c>
      <c r="K1630" s="42"/>
      <c r="L1630" s="59"/>
      <c r="M1630" s="44">
        <v>0</v>
      </c>
    </row>
    <row r="1631" spans="2:13" customFormat="1" hidden="1">
      <c r="B1631" s="43" t="s">
        <v>1738</v>
      </c>
      <c r="C1631" s="45" t="s">
        <v>722</v>
      </c>
      <c r="D1631" s="44">
        <v>0</v>
      </c>
      <c r="E1631" s="53"/>
      <c r="F1631" s="90"/>
      <c r="G1631" s="44">
        <v>0</v>
      </c>
      <c r="H1631" s="53"/>
      <c r="I1631" s="90"/>
      <c r="J1631" s="44">
        <v>0</v>
      </c>
      <c r="K1631" s="42"/>
      <c r="L1631" s="59"/>
      <c r="M1631" s="44">
        <v>0</v>
      </c>
    </row>
    <row r="1632" spans="2:13" customFormat="1" hidden="1">
      <c r="B1632" s="43" t="s">
        <v>1739</v>
      </c>
      <c r="C1632" s="45" t="s">
        <v>724</v>
      </c>
      <c r="D1632" s="44">
        <v>0</v>
      </c>
      <c r="E1632" s="53"/>
      <c r="F1632" s="90"/>
      <c r="G1632" s="44">
        <v>0</v>
      </c>
      <c r="H1632" s="53"/>
      <c r="I1632" s="90"/>
      <c r="J1632" s="44">
        <v>0</v>
      </c>
      <c r="K1632" s="42"/>
      <c r="L1632" s="59"/>
      <c r="M1632" s="44">
        <v>0</v>
      </c>
    </row>
    <row r="1633" spans="1:22" customFormat="1" hidden="1">
      <c r="B1633" s="39" t="s">
        <v>1740</v>
      </c>
      <c r="C1633" s="40" t="s">
        <v>726</v>
      </c>
      <c r="D1633" s="46">
        <f>SUM(D1634)</f>
        <v>0</v>
      </c>
      <c r="E1633" s="53"/>
      <c r="F1633" s="91"/>
      <c r="G1633" s="46">
        <f>SUM(G1634)</f>
        <v>0</v>
      </c>
      <c r="H1633" s="53"/>
      <c r="I1633" s="91"/>
      <c r="J1633" s="46">
        <f>SUM(J1634)</f>
        <v>0</v>
      </c>
      <c r="K1633" s="42"/>
      <c r="L1633" s="59"/>
      <c r="M1633" s="46">
        <f>SUM(M1634)</f>
        <v>0</v>
      </c>
    </row>
    <row r="1634" spans="1:22" customFormat="1" hidden="1">
      <c r="B1634" s="43" t="s">
        <v>1741</v>
      </c>
      <c r="C1634" s="45" t="s">
        <v>728</v>
      </c>
      <c r="D1634" s="44">
        <v>0</v>
      </c>
      <c r="E1634" s="53"/>
      <c r="F1634" s="90"/>
      <c r="G1634" s="44">
        <v>0</v>
      </c>
      <c r="H1634" s="53"/>
      <c r="I1634" s="90"/>
      <c r="J1634" s="44">
        <v>0</v>
      </c>
      <c r="K1634" s="42"/>
      <c r="L1634" s="59"/>
      <c r="M1634" s="44">
        <v>0</v>
      </c>
    </row>
    <row r="1635" spans="1:22" customFormat="1" hidden="1">
      <c r="B1635" s="39" t="s">
        <v>1742</v>
      </c>
      <c r="C1635" s="40" t="s">
        <v>730</v>
      </c>
      <c r="D1635" s="46">
        <f>SUM(D1636)</f>
        <v>0</v>
      </c>
      <c r="E1635" s="53"/>
      <c r="F1635" s="91"/>
      <c r="G1635" s="46">
        <f>SUM(G1636)</f>
        <v>0</v>
      </c>
      <c r="H1635" s="53"/>
      <c r="I1635" s="91"/>
      <c r="J1635" s="46">
        <f>SUM(J1636)</f>
        <v>0</v>
      </c>
      <c r="K1635" s="42"/>
      <c r="L1635" s="59"/>
      <c r="M1635" s="46">
        <f>SUM(M1636)</f>
        <v>0</v>
      </c>
    </row>
    <row r="1636" spans="1:22" customFormat="1" hidden="1">
      <c r="B1636" s="43" t="s">
        <v>1743</v>
      </c>
      <c r="C1636" s="45" t="s">
        <v>732</v>
      </c>
      <c r="D1636" s="44">
        <v>0</v>
      </c>
      <c r="E1636" s="53"/>
      <c r="F1636" s="90"/>
      <c r="G1636" s="44">
        <v>0</v>
      </c>
      <c r="H1636" s="53"/>
      <c r="I1636" s="90"/>
      <c r="J1636" s="44">
        <v>0</v>
      </c>
      <c r="K1636" s="42"/>
      <c r="L1636" s="59"/>
      <c r="M1636" s="44">
        <v>0</v>
      </c>
    </row>
    <row r="1637" spans="1:22" customFormat="1" hidden="1">
      <c r="B1637" s="39" t="s">
        <v>1744</v>
      </c>
      <c r="C1637" s="40" t="s">
        <v>734</v>
      </c>
      <c r="D1637" s="46">
        <f>SUM(D1638)</f>
        <v>0</v>
      </c>
      <c r="E1637" s="53"/>
      <c r="F1637" s="91"/>
      <c r="G1637" s="46">
        <f>SUM(G1638)</f>
        <v>0</v>
      </c>
      <c r="H1637" s="53"/>
      <c r="I1637" s="91"/>
      <c r="J1637" s="46">
        <f>SUM(J1638)</f>
        <v>0</v>
      </c>
      <c r="K1637" s="42"/>
      <c r="L1637" s="59"/>
      <c r="M1637" s="46">
        <f>SUM(M1638)</f>
        <v>0</v>
      </c>
    </row>
    <row r="1638" spans="1:22" customFormat="1" hidden="1">
      <c r="B1638" s="43" t="s">
        <v>1745</v>
      </c>
      <c r="C1638" s="45" t="s">
        <v>736</v>
      </c>
      <c r="D1638" s="44">
        <v>0</v>
      </c>
      <c r="E1638" s="53"/>
      <c r="F1638" s="90"/>
      <c r="G1638" s="44">
        <v>0</v>
      </c>
      <c r="H1638" s="53"/>
      <c r="I1638" s="90"/>
      <c r="J1638" s="44">
        <v>0</v>
      </c>
      <c r="K1638" s="42"/>
      <c r="L1638" s="59"/>
      <c r="M1638" s="44">
        <v>0</v>
      </c>
    </row>
    <row r="1639" spans="1:22" customFormat="1" hidden="1">
      <c r="B1639" s="39" t="s">
        <v>1746</v>
      </c>
      <c r="C1639" s="40" t="s">
        <v>738</v>
      </c>
      <c r="D1639" s="46">
        <f>SUM(D1640)</f>
        <v>0</v>
      </c>
      <c r="E1639" s="53"/>
      <c r="F1639" s="91"/>
      <c r="G1639" s="46">
        <f>SUM(G1640)</f>
        <v>0</v>
      </c>
      <c r="H1639" s="53"/>
      <c r="I1639" s="91"/>
      <c r="J1639" s="46">
        <f>SUM(J1640)</f>
        <v>0</v>
      </c>
      <c r="K1639" s="42"/>
      <c r="L1639" s="59"/>
      <c r="M1639" s="46">
        <f>SUM(M1640)</f>
        <v>0</v>
      </c>
    </row>
    <row r="1640" spans="1:22" customFormat="1" hidden="1">
      <c r="B1640" s="43" t="s">
        <v>1747</v>
      </c>
      <c r="C1640" s="45" t="s">
        <v>740</v>
      </c>
      <c r="D1640" s="44">
        <v>0</v>
      </c>
      <c r="E1640" s="53"/>
      <c r="F1640" s="90"/>
      <c r="G1640" s="44">
        <v>0</v>
      </c>
      <c r="H1640" s="53"/>
      <c r="I1640" s="90"/>
      <c r="J1640" s="44">
        <v>0</v>
      </c>
      <c r="K1640" s="42"/>
      <c r="L1640" s="59"/>
      <c r="M1640" s="44">
        <v>0</v>
      </c>
    </row>
    <row r="1641" spans="1:22" customFormat="1" hidden="1">
      <c r="B1641" s="39" t="s">
        <v>1748</v>
      </c>
      <c r="C1641" s="51" t="s">
        <v>742</v>
      </c>
      <c r="D1641" s="46">
        <f>SUM(D1642)</f>
        <v>0</v>
      </c>
      <c r="E1641" s="53"/>
      <c r="F1641" s="91"/>
      <c r="G1641" s="46">
        <f>SUM(G1642)</f>
        <v>0</v>
      </c>
      <c r="H1641" s="53"/>
      <c r="I1641" s="91"/>
      <c r="J1641" s="46">
        <f>SUM(J1642)</f>
        <v>0</v>
      </c>
      <c r="K1641" s="42"/>
      <c r="L1641" s="59"/>
      <c r="M1641" s="46">
        <f>SUM(M1642)</f>
        <v>0</v>
      </c>
    </row>
    <row r="1642" spans="1:22" customFormat="1" hidden="1">
      <c r="B1642" s="43" t="s">
        <v>1749</v>
      </c>
      <c r="C1642" s="45" t="s">
        <v>744</v>
      </c>
      <c r="D1642" s="44">
        <v>0</v>
      </c>
      <c r="E1642" s="53"/>
      <c r="F1642" s="90"/>
      <c r="G1642" s="44">
        <v>0</v>
      </c>
      <c r="H1642" s="53"/>
      <c r="I1642" s="90"/>
      <c r="J1642" s="44">
        <v>0</v>
      </c>
      <c r="K1642" s="42"/>
      <c r="L1642" s="59"/>
      <c r="M1642" s="44">
        <v>0</v>
      </c>
    </row>
    <row r="1643" spans="1:22">
      <c r="A1643" s="21" t="s">
        <v>5618</v>
      </c>
      <c r="B1643" s="28"/>
      <c r="C1643" s="36"/>
      <c r="D1643" s="129"/>
      <c r="E1643" s="108"/>
      <c r="F1643" s="133"/>
      <c r="G1643" s="129"/>
      <c r="H1643" s="108"/>
      <c r="I1643" s="133"/>
      <c r="J1643" s="129"/>
      <c r="K1643" s="21"/>
      <c r="L1643" s="59"/>
      <c r="M1643" s="129"/>
      <c r="P1643" s="59"/>
      <c r="S1643" s="59"/>
    </row>
    <row r="1644" spans="1:22" s="33" customFormat="1" ht="15.75">
      <c r="A1644" s="33" t="s">
        <v>5618</v>
      </c>
      <c r="B1644" s="180" t="s">
        <v>5734</v>
      </c>
      <c r="C1644" s="181" t="s">
        <v>1750</v>
      </c>
      <c r="D1644" s="136">
        <f>D1645+D1715+D1780+D1873+D1909+D1971+D1994+D2012+D2017</f>
        <v>407784</v>
      </c>
      <c r="E1644" s="137"/>
      <c r="F1644" s="138"/>
      <c r="G1644" s="136">
        <f>G1645+G1715+G1780+G1873+G1909+G1971+G1994+G2012+G2017</f>
        <v>307591</v>
      </c>
      <c r="H1644" s="137"/>
      <c r="I1644" s="138"/>
      <c r="J1644" s="136">
        <f>J1645+J1715+J1780+J1873+J1909+J1971+J1994+J2012+J2017</f>
        <v>291775.03000000003</v>
      </c>
      <c r="K1644" s="61"/>
      <c r="L1644" s="65"/>
      <c r="M1644" s="182">
        <f>+M1645</f>
        <v>447522</v>
      </c>
      <c r="P1644" s="214">
        <f>SUM(P1645)</f>
        <v>447522</v>
      </c>
      <c r="S1644" s="214">
        <f>SUM(S1645)</f>
        <v>447522</v>
      </c>
      <c r="V1644" s="214">
        <f>V1645</f>
        <v>393465.59999999998</v>
      </c>
    </row>
    <row r="1645" spans="1:22">
      <c r="A1645" s="21" t="s">
        <v>5618</v>
      </c>
      <c r="B1645" s="67" t="s">
        <v>5735</v>
      </c>
      <c r="C1645" s="67" t="s">
        <v>3</v>
      </c>
      <c r="D1645" s="130">
        <f>D1646+D1652+D1660+D1679+D1689+D1702+D1706+D1711</f>
        <v>349284</v>
      </c>
      <c r="E1645" s="108"/>
      <c r="F1645" s="106"/>
      <c r="G1645" s="130">
        <f>G1646+G1652+G1660+G1679+G1689+G1702+G1706+G1711</f>
        <v>272591</v>
      </c>
      <c r="H1645" s="108"/>
      <c r="I1645" s="106"/>
      <c r="J1645" s="130">
        <f>J1646+J1652+J1660+J1679+J1689+J1702+J1706+J1711</f>
        <v>275704</v>
      </c>
      <c r="L1645" s="65"/>
      <c r="M1645" s="123">
        <f>+M1660+M1646</f>
        <v>447522</v>
      </c>
      <c r="P1645" s="213">
        <f>SUM(P1646+P1660)</f>
        <v>447522</v>
      </c>
      <c r="S1645" s="213">
        <f>SUM(S1646+S1660)</f>
        <v>447522</v>
      </c>
      <c r="V1645" s="212">
        <f>V1646+V1660</f>
        <v>393465.59999999998</v>
      </c>
    </row>
    <row r="1646" spans="1:22">
      <c r="A1646" s="21" t="s">
        <v>5618</v>
      </c>
      <c r="B1646" s="99" t="s">
        <v>5736</v>
      </c>
      <c r="C1646" s="71" t="s">
        <v>5</v>
      </c>
      <c r="D1646" s="130">
        <f>SUM(D1647:D1651)</f>
        <v>275316</v>
      </c>
      <c r="E1646" s="108"/>
      <c r="F1646" s="106"/>
      <c r="G1646" s="130">
        <f>SUM(G1647:G1651)</f>
        <v>242044</v>
      </c>
      <c r="H1646" s="108"/>
      <c r="I1646" s="106"/>
      <c r="J1646" s="130">
        <f>SUM(J1647:J1651)</f>
        <v>250044</v>
      </c>
      <c r="L1646" s="65"/>
      <c r="M1646" s="130">
        <f>SUM(M1647:M1651)</f>
        <v>398640</v>
      </c>
      <c r="P1646" s="212">
        <f>SUM(P1650)</f>
        <v>398640</v>
      </c>
      <c r="S1646" s="212">
        <f>SUM(S1650)</f>
        <v>398640</v>
      </c>
      <c r="V1646" s="212">
        <f>V1650</f>
        <v>357696</v>
      </c>
    </row>
    <row r="1647" spans="1:22" customFormat="1" hidden="1">
      <c r="B1647" s="5" t="s">
        <v>1751</v>
      </c>
      <c r="C1647" s="56" t="s">
        <v>7</v>
      </c>
      <c r="D1647" s="7">
        <v>0</v>
      </c>
      <c r="E1647" s="58"/>
      <c r="F1647" s="95"/>
      <c r="G1647" s="7">
        <v>0</v>
      </c>
      <c r="H1647" s="58"/>
      <c r="I1647" s="95"/>
      <c r="J1647" s="7">
        <v>0</v>
      </c>
      <c r="L1647" s="59"/>
      <c r="M1647" s="7">
        <v>0</v>
      </c>
    </row>
    <row r="1648" spans="1:22" customFormat="1" hidden="1">
      <c r="B1648" s="57" t="s">
        <v>1752</v>
      </c>
      <c r="C1648" s="56" t="s">
        <v>9</v>
      </c>
      <c r="D1648" s="7">
        <v>0</v>
      </c>
      <c r="E1648" s="58"/>
      <c r="F1648" s="95"/>
      <c r="G1648" s="7">
        <v>0</v>
      </c>
      <c r="H1648" s="58"/>
      <c r="I1648" s="95"/>
      <c r="J1648" s="7">
        <v>0</v>
      </c>
      <c r="L1648" s="59"/>
      <c r="M1648" s="7">
        <v>0</v>
      </c>
    </row>
    <row r="1649" spans="1:22" customFormat="1" hidden="1">
      <c r="B1649" s="57" t="s">
        <v>1753</v>
      </c>
      <c r="C1649" s="9" t="s">
        <v>11</v>
      </c>
      <c r="D1649" s="7">
        <v>0</v>
      </c>
      <c r="E1649" s="58"/>
      <c r="F1649" s="95"/>
      <c r="G1649" s="7">
        <v>0</v>
      </c>
      <c r="H1649" s="58"/>
      <c r="I1649" s="95"/>
      <c r="J1649" s="7">
        <v>0</v>
      </c>
      <c r="L1649" s="59"/>
      <c r="M1649" s="7">
        <v>0</v>
      </c>
    </row>
    <row r="1650" spans="1:22">
      <c r="A1650" s="21" t="s">
        <v>5618</v>
      </c>
      <c r="B1650" s="30" t="s">
        <v>5737</v>
      </c>
      <c r="C1650" s="36" t="s">
        <v>13</v>
      </c>
      <c r="D1650" s="128">
        <v>275316</v>
      </c>
      <c r="E1650" s="108">
        <f>IF(D1650&lt;G1650,G1650-D1650,0)</f>
        <v>0</v>
      </c>
      <c r="F1650" s="108">
        <f>IF(D1650&gt;G1650,D1650-G1650,0)</f>
        <v>33272</v>
      </c>
      <c r="G1650" s="141">
        <f>250044-8000</f>
        <v>242044</v>
      </c>
      <c r="H1650" s="108">
        <v>8000</v>
      </c>
      <c r="I1650" s="108"/>
      <c r="J1650" s="128">
        <f>+G1650+H1650-I1650</f>
        <v>250044</v>
      </c>
      <c r="L1650" s="65"/>
      <c r="M1650" s="128">
        <v>398640</v>
      </c>
      <c r="P1650" s="59">
        <f>M1650+N1650-O1650</f>
        <v>398640</v>
      </c>
      <c r="S1650" s="59">
        <f>P1650+Q1650-R1650</f>
        <v>398640</v>
      </c>
      <c r="V1650" s="59">
        <v>357696</v>
      </c>
    </row>
    <row r="1651" spans="1:22" customFormat="1" hidden="1">
      <c r="B1651" s="5" t="s">
        <v>1754</v>
      </c>
      <c r="C1651" s="9" t="s">
        <v>15</v>
      </c>
      <c r="D1651" s="7">
        <v>0</v>
      </c>
      <c r="E1651" s="58"/>
      <c r="F1651" s="95"/>
      <c r="G1651" s="7">
        <v>0</v>
      </c>
      <c r="H1651" s="58"/>
      <c r="I1651" s="95"/>
      <c r="J1651" s="7">
        <v>0</v>
      </c>
      <c r="L1651" s="59"/>
      <c r="M1651" s="7">
        <v>0</v>
      </c>
    </row>
    <row r="1652" spans="1:22" customFormat="1" hidden="1">
      <c r="B1652" s="1" t="s">
        <v>1755</v>
      </c>
      <c r="C1652" s="4" t="s">
        <v>17</v>
      </c>
      <c r="D1652" s="10">
        <f>SUM(D1653:D1659)</f>
        <v>0</v>
      </c>
      <c r="E1652" s="58"/>
      <c r="F1652" s="96"/>
      <c r="G1652" s="10">
        <f>SUM(G1653:G1659)</f>
        <v>0</v>
      </c>
      <c r="H1652" s="58"/>
      <c r="I1652" s="96"/>
      <c r="J1652" s="10">
        <f>SUM(J1653:J1659)</f>
        <v>0</v>
      </c>
      <c r="L1652" s="59"/>
      <c r="M1652" s="10">
        <f>SUM(M1653:M1659)</f>
        <v>0</v>
      </c>
    </row>
    <row r="1653" spans="1:22" customFormat="1" hidden="1">
      <c r="B1653" s="5" t="s">
        <v>1756</v>
      </c>
      <c r="C1653" s="9" t="s">
        <v>19</v>
      </c>
      <c r="D1653" s="7">
        <v>0</v>
      </c>
      <c r="E1653" s="58"/>
      <c r="F1653" s="95"/>
      <c r="G1653" s="7">
        <v>0</v>
      </c>
      <c r="H1653" s="58"/>
      <c r="I1653" s="95"/>
      <c r="J1653" s="7">
        <v>0</v>
      </c>
      <c r="L1653" s="59"/>
      <c r="M1653" s="7">
        <v>0</v>
      </c>
    </row>
    <row r="1654" spans="1:22" customFormat="1" hidden="1">
      <c r="B1654" s="5" t="s">
        <v>1757</v>
      </c>
      <c r="C1654" s="56" t="s">
        <v>21</v>
      </c>
      <c r="D1654" s="7">
        <v>0</v>
      </c>
      <c r="E1654" s="58"/>
      <c r="F1654" s="95"/>
      <c r="G1654" s="7">
        <v>0</v>
      </c>
      <c r="H1654" s="58"/>
      <c r="I1654" s="95"/>
      <c r="J1654" s="7">
        <v>0</v>
      </c>
      <c r="L1654" s="59"/>
      <c r="M1654" s="7">
        <v>0</v>
      </c>
    </row>
    <row r="1655" spans="1:22" customFormat="1" hidden="1">
      <c r="B1655" s="5" t="s">
        <v>1758</v>
      </c>
      <c r="C1655" s="9" t="s">
        <v>23</v>
      </c>
      <c r="D1655" s="7">
        <v>0</v>
      </c>
      <c r="E1655" s="58"/>
      <c r="F1655" s="95"/>
      <c r="G1655" s="7">
        <v>0</v>
      </c>
      <c r="H1655" s="58"/>
      <c r="I1655" s="95"/>
      <c r="J1655" s="7">
        <v>0</v>
      </c>
      <c r="L1655" s="59"/>
      <c r="M1655" s="7">
        <v>0</v>
      </c>
    </row>
    <row r="1656" spans="1:22" customFormat="1" hidden="1">
      <c r="B1656" s="5" t="s">
        <v>1759</v>
      </c>
      <c r="C1656" s="9" t="s">
        <v>25</v>
      </c>
      <c r="D1656" s="7">
        <v>0</v>
      </c>
      <c r="E1656" s="58"/>
      <c r="F1656" s="95"/>
      <c r="G1656" s="7">
        <v>0</v>
      </c>
      <c r="H1656" s="58"/>
      <c r="I1656" s="95"/>
      <c r="J1656" s="7">
        <v>0</v>
      </c>
      <c r="L1656" s="59"/>
      <c r="M1656" s="7">
        <v>0</v>
      </c>
    </row>
    <row r="1657" spans="1:22" customFormat="1" hidden="1">
      <c r="B1657" s="5" t="s">
        <v>1760</v>
      </c>
      <c r="C1657" s="9" t="s">
        <v>27</v>
      </c>
      <c r="D1657" s="7">
        <v>0</v>
      </c>
      <c r="E1657" s="58"/>
      <c r="F1657" s="95"/>
      <c r="G1657" s="7">
        <v>0</v>
      </c>
      <c r="H1657" s="58"/>
      <c r="I1657" s="95"/>
      <c r="J1657" s="7">
        <v>0</v>
      </c>
      <c r="L1657" s="59"/>
      <c r="M1657" s="7">
        <v>0</v>
      </c>
    </row>
    <row r="1658" spans="1:22" customFormat="1" hidden="1">
      <c r="B1658" s="5" t="s">
        <v>1761</v>
      </c>
      <c r="C1658" s="9" t="s">
        <v>29</v>
      </c>
      <c r="D1658" s="7">
        <v>0</v>
      </c>
      <c r="E1658" s="58"/>
      <c r="F1658" s="95"/>
      <c r="G1658" s="7">
        <v>0</v>
      </c>
      <c r="H1658" s="58"/>
      <c r="I1658" s="95"/>
      <c r="J1658" s="7">
        <v>0</v>
      </c>
      <c r="L1658" s="59"/>
      <c r="M1658" s="7">
        <v>0</v>
      </c>
    </row>
    <row r="1659" spans="1:22" customFormat="1" hidden="1">
      <c r="B1659" s="5" t="s">
        <v>1762</v>
      </c>
      <c r="C1659" s="9" t="s">
        <v>31</v>
      </c>
      <c r="D1659" s="7">
        <v>0</v>
      </c>
      <c r="E1659" s="58"/>
      <c r="F1659" s="95"/>
      <c r="G1659" s="7">
        <v>0</v>
      </c>
      <c r="H1659" s="58"/>
      <c r="I1659" s="95"/>
      <c r="J1659" s="7">
        <v>0</v>
      </c>
      <c r="L1659" s="59"/>
      <c r="M1659" s="7">
        <v>0</v>
      </c>
    </row>
    <row r="1660" spans="1:22">
      <c r="A1660" s="21" t="s">
        <v>5618</v>
      </c>
      <c r="B1660" s="99" t="s">
        <v>5738</v>
      </c>
      <c r="C1660" s="71" t="s">
        <v>33</v>
      </c>
      <c r="D1660" s="125">
        <f>SUM(D1661:D1678)</f>
        <v>27468</v>
      </c>
      <c r="E1660" s="108"/>
      <c r="F1660" s="126"/>
      <c r="G1660" s="125">
        <f>SUM(G1661:G1678)</f>
        <v>24947</v>
      </c>
      <c r="H1660" s="108"/>
      <c r="I1660" s="126"/>
      <c r="J1660" s="125">
        <f>SUM(J1661:J1678)</f>
        <v>24947</v>
      </c>
      <c r="L1660" s="65"/>
      <c r="M1660" s="125">
        <f>SUM(M1661:M1678)</f>
        <v>48882</v>
      </c>
      <c r="P1660" s="212">
        <f>SUM(P1663:P1665)</f>
        <v>48882</v>
      </c>
      <c r="S1660" s="212">
        <f>SUM(S1663:S1665)</f>
        <v>48882</v>
      </c>
      <c r="V1660" s="212">
        <f>V1663+V1665</f>
        <v>35769.599999999999</v>
      </c>
    </row>
    <row r="1661" spans="1:22" customFormat="1" hidden="1">
      <c r="B1661" s="5" t="s">
        <v>1763</v>
      </c>
      <c r="C1661" s="9" t="s">
        <v>35</v>
      </c>
      <c r="D1661" s="7">
        <v>0</v>
      </c>
      <c r="E1661" s="58"/>
      <c r="F1661" s="95"/>
      <c r="G1661" s="7">
        <v>0</v>
      </c>
      <c r="H1661" s="58"/>
      <c r="I1661" s="95"/>
      <c r="J1661" s="7">
        <v>0</v>
      </c>
      <c r="L1661" s="59"/>
      <c r="M1661" s="7">
        <v>0</v>
      </c>
    </row>
    <row r="1662" spans="1:22" customFormat="1" hidden="1">
      <c r="B1662" s="5" t="s">
        <v>1764</v>
      </c>
      <c r="C1662" s="9" t="s">
        <v>37</v>
      </c>
      <c r="D1662" s="7">
        <v>0</v>
      </c>
      <c r="E1662" s="58"/>
      <c r="F1662" s="95"/>
      <c r="G1662" s="7">
        <v>0</v>
      </c>
      <c r="H1662" s="58"/>
      <c r="I1662" s="95"/>
      <c r="J1662" s="7">
        <v>0</v>
      </c>
      <c r="L1662" s="59"/>
      <c r="M1662" s="7">
        <v>0</v>
      </c>
    </row>
    <row r="1663" spans="1:22">
      <c r="A1663" s="21" t="s">
        <v>5618</v>
      </c>
      <c r="B1663" s="30" t="s">
        <v>5739</v>
      </c>
      <c r="C1663" s="36" t="s">
        <v>39</v>
      </c>
      <c r="D1663" s="128">
        <v>4525</v>
      </c>
      <c r="E1663" s="108">
        <f>IF(D1663&lt;G1663,G1663-D1663,0)</f>
        <v>0</v>
      </c>
      <c r="F1663" s="108">
        <f>IF(D1663&gt;G1663,D1663-G1663,0)</f>
        <v>415</v>
      </c>
      <c r="G1663" s="128">
        <v>4110</v>
      </c>
      <c r="H1663" s="108"/>
      <c r="I1663" s="108"/>
      <c r="J1663" s="128">
        <f>+G1663+H1663-I1663</f>
        <v>4110</v>
      </c>
      <c r="L1663" s="65"/>
      <c r="M1663" s="128">
        <v>8147</v>
      </c>
      <c r="P1663" s="59">
        <f>M1663+N1663-O1663</f>
        <v>8147</v>
      </c>
      <c r="S1663" s="59">
        <f>P1663+Q1663-R1663</f>
        <v>8147</v>
      </c>
      <c r="V1663" s="59">
        <v>5961.6</v>
      </c>
    </row>
    <row r="1664" spans="1:22" customFormat="1" hidden="1">
      <c r="B1664" s="5" t="s">
        <v>1765</v>
      </c>
      <c r="C1664" s="9" t="s">
        <v>41</v>
      </c>
      <c r="D1664" s="7">
        <v>0</v>
      </c>
      <c r="E1664" s="58"/>
      <c r="F1664" s="95"/>
      <c r="G1664" s="7">
        <v>0</v>
      </c>
      <c r="H1664" s="58"/>
      <c r="I1664" s="95"/>
      <c r="J1664" s="7">
        <v>0</v>
      </c>
      <c r="L1664" s="59"/>
      <c r="M1664" s="7">
        <v>0</v>
      </c>
    </row>
    <row r="1665" spans="1:22">
      <c r="A1665" s="21" t="s">
        <v>5618</v>
      </c>
      <c r="B1665" s="30" t="s">
        <v>5740</v>
      </c>
      <c r="C1665" s="36" t="s">
        <v>43</v>
      </c>
      <c r="D1665" s="128">
        <v>22943</v>
      </c>
      <c r="E1665" s="108">
        <f>IF(D1665&lt;G1665,G1665-D1665,0)</f>
        <v>0</v>
      </c>
      <c r="F1665" s="108">
        <f>IF(D1665&gt;G1665,D1665-G1665,0)</f>
        <v>2106</v>
      </c>
      <c r="G1665" s="128">
        <v>20837</v>
      </c>
      <c r="H1665" s="108"/>
      <c r="I1665" s="108"/>
      <c r="J1665" s="128">
        <f>+G1665+H1665-I1665</f>
        <v>20837</v>
      </c>
      <c r="L1665" s="65"/>
      <c r="M1665" s="128">
        <v>40735</v>
      </c>
      <c r="P1665" s="59">
        <f>M1665+N1665-O1665</f>
        <v>40735</v>
      </c>
      <c r="S1665" s="59">
        <f>P1665+Q1665-R1665</f>
        <v>40735</v>
      </c>
      <c r="V1665" s="59">
        <v>29808</v>
      </c>
    </row>
    <row r="1666" spans="1:22" customFormat="1" hidden="1">
      <c r="B1666" s="5" t="s">
        <v>1766</v>
      </c>
      <c r="C1666" s="9" t="s">
        <v>45</v>
      </c>
      <c r="D1666" s="7">
        <v>0</v>
      </c>
      <c r="E1666" s="58"/>
      <c r="F1666" s="95"/>
      <c r="G1666" s="7">
        <v>0</v>
      </c>
      <c r="H1666" s="58"/>
      <c r="I1666" s="95"/>
      <c r="J1666" s="7">
        <v>0</v>
      </c>
      <c r="L1666" s="59"/>
      <c r="M1666" s="7">
        <v>0</v>
      </c>
    </row>
    <row r="1667" spans="1:22" customFormat="1" hidden="1">
      <c r="B1667" s="5" t="s">
        <v>1767</v>
      </c>
      <c r="C1667" s="56" t="s">
        <v>47</v>
      </c>
      <c r="D1667" s="7">
        <v>0</v>
      </c>
      <c r="E1667" s="58"/>
      <c r="F1667" s="95"/>
      <c r="G1667" s="7">
        <v>0</v>
      </c>
      <c r="H1667" s="58"/>
      <c r="I1667" s="95"/>
      <c r="J1667" s="7">
        <v>0</v>
      </c>
      <c r="L1667" s="59"/>
      <c r="M1667" s="7">
        <v>0</v>
      </c>
    </row>
    <row r="1668" spans="1:22" customFormat="1" hidden="1">
      <c r="B1668" s="5" t="s">
        <v>1768</v>
      </c>
      <c r="C1668" s="9" t="s">
        <v>49</v>
      </c>
      <c r="D1668" s="7">
        <v>0</v>
      </c>
      <c r="E1668" s="58"/>
      <c r="F1668" s="95"/>
      <c r="G1668" s="7">
        <v>0</v>
      </c>
      <c r="H1668" s="58"/>
      <c r="I1668" s="95"/>
      <c r="J1668" s="7">
        <v>0</v>
      </c>
      <c r="L1668" s="59"/>
      <c r="M1668" s="7">
        <v>0</v>
      </c>
    </row>
    <row r="1669" spans="1:22" customFormat="1" hidden="1">
      <c r="B1669" s="5" t="s">
        <v>1769</v>
      </c>
      <c r="C1669" s="9" t="s">
        <v>51</v>
      </c>
      <c r="D1669" s="7">
        <v>0</v>
      </c>
      <c r="E1669" s="58"/>
      <c r="F1669" s="95"/>
      <c r="G1669" s="7">
        <v>0</v>
      </c>
      <c r="H1669" s="58"/>
      <c r="I1669" s="95"/>
      <c r="J1669" s="7">
        <v>0</v>
      </c>
      <c r="L1669" s="59"/>
      <c r="M1669" s="7">
        <v>0</v>
      </c>
    </row>
    <row r="1670" spans="1:22" customFormat="1" hidden="1">
      <c r="B1670" s="5" t="s">
        <v>1770</v>
      </c>
      <c r="C1670" s="9" t="s">
        <v>53</v>
      </c>
      <c r="D1670" s="11">
        <v>0</v>
      </c>
      <c r="E1670" s="58"/>
      <c r="F1670" s="95"/>
      <c r="G1670" s="11">
        <v>0</v>
      </c>
      <c r="H1670" s="58"/>
      <c r="I1670" s="95"/>
      <c r="J1670" s="11">
        <v>0</v>
      </c>
      <c r="K1670" s="63"/>
      <c r="L1670" s="59"/>
      <c r="M1670" s="11">
        <v>0</v>
      </c>
    </row>
    <row r="1671" spans="1:22" customFormat="1" hidden="1">
      <c r="B1671" s="5" t="s">
        <v>1771</v>
      </c>
      <c r="C1671" s="9" t="s">
        <v>55</v>
      </c>
      <c r="D1671" s="7">
        <v>0</v>
      </c>
      <c r="E1671" s="58"/>
      <c r="F1671" s="95"/>
      <c r="G1671" s="7">
        <v>0</v>
      </c>
      <c r="H1671" s="58"/>
      <c r="I1671" s="95"/>
      <c r="J1671" s="7">
        <v>0</v>
      </c>
      <c r="L1671" s="59"/>
      <c r="M1671" s="7">
        <v>0</v>
      </c>
    </row>
    <row r="1672" spans="1:22" customFormat="1" hidden="1">
      <c r="B1672" s="5" t="s">
        <v>1772</v>
      </c>
      <c r="C1672" s="9" t="s">
        <v>57</v>
      </c>
      <c r="D1672" s="7">
        <v>0</v>
      </c>
      <c r="E1672" s="58"/>
      <c r="F1672" s="95"/>
      <c r="G1672" s="7">
        <v>0</v>
      </c>
      <c r="H1672" s="58"/>
      <c r="I1672" s="95"/>
      <c r="J1672" s="7">
        <v>0</v>
      </c>
      <c r="L1672" s="59"/>
      <c r="M1672" s="7">
        <v>0</v>
      </c>
    </row>
    <row r="1673" spans="1:22" customFormat="1" hidden="1">
      <c r="B1673" s="5" t="s">
        <v>1773</v>
      </c>
      <c r="C1673" s="9" t="s">
        <v>59</v>
      </c>
      <c r="D1673" s="7">
        <v>0</v>
      </c>
      <c r="E1673" s="58"/>
      <c r="F1673" s="95"/>
      <c r="G1673" s="7">
        <v>0</v>
      </c>
      <c r="H1673" s="58"/>
      <c r="I1673" s="95"/>
      <c r="J1673" s="7">
        <v>0</v>
      </c>
      <c r="L1673" s="59"/>
      <c r="M1673" s="7">
        <v>0</v>
      </c>
    </row>
    <row r="1674" spans="1:22" customFormat="1" hidden="1">
      <c r="B1674" s="5" t="s">
        <v>1774</v>
      </c>
      <c r="C1674" s="9" t="s">
        <v>61</v>
      </c>
      <c r="D1674" s="7">
        <v>0</v>
      </c>
      <c r="E1674" s="58"/>
      <c r="F1674" s="95"/>
      <c r="G1674" s="7">
        <v>0</v>
      </c>
      <c r="H1674" s="58"/>
      <c r="I1674" s="95"/>
      <c r="J1674" s="7">
        <v>0</v>
      </c>
      <c r="L1674" s="59"/>
      <c r="M1674" s="7">
        <v>0</v>
      </c>
    </row>
    <row r="1675" spans="1:22" customFormat="1" hidden="1">
      <c r="B1675" s="5" t="s">
        <v>1775</v>
      </c>
      <c r="C1675" s="56" t="s">
        <v>63</v>
      </c>
      <c r="D1675" s="7">
        <v>0</v>
      </c>
      <c r="E1675" s="58"/>
      <c r="F1675" s="95"/>
      <c r="G1675" s="7">
        <v>0</v>
      </c>
      <c r="H1675" s="58"/>
      <c r="I1675" s="95"/>
      <c r="J1675" s="7">
        <v>0</v>
      </c>
      <c r="L1675" s="59"/>
      <c r="M1675" s="7">
        <v>0</v>
      </c>
    </row>
    <row r="1676" spans="1:22" customFormat="1" hidden="1">
      <c r="B1676" s="5" t="s">
        <v>1776</v>
      </c>
      <c r="C1676" s="56" t="s">
        <v>65</v>
      </c>
      <c r="D1676" s="7">
        <v>0</v>
      </c>
      <c r="E1676" s="58"/>
      <c r="F1676" s="95"/>
      <c r="G1676" s="7">
        <v>0</v>
      </c>
      <c r="H1676" s="58"/>
      <c r="I1676" s="95"/>
      <c r="J1676" s="7">
        <v>0</v>
      </c>
      <c r="L1676" s="59"/>
      <c r="M1676" s="7">
        <v>0</v>
      </c>
    </row>
    <row r="1677" spans="1:22" customFormat="1" hidden="1">
      <c r="B1677" s="5" t="s">
        <v>1777</v>
      </c>
      <c r="C1677" s="56" t="s">
        <v>67</v>
      </c>
      <c r="D1677" s="7">
        <v>0</v>
      </c>
      <c r="E1677" s="58"/>
      <c r="F1677" s="95"/>
      <c r="G1677" s="7">
        <v>0</v>
      </c>
      <c r="H1677" s="58"/>
      <c r="I1677" s="95"/>
      <c r="J1677" s="7">
        <v>0</v>
      </c>
      <c r="L1677" s="59"/>
      <c r="M1677" s="7">
        <v>0</v>
      </c>
    </row>
    <row r="1678" spans="1:22" customFormat="1" hidden="1">
      <c r="B1678" s="5" t="s">
        <v>1778</v>
      </c>
      <c r="C1678" s="9" t="s">
        <v>69</v>
      </c>
      <c r="D1678" s="7">
        <v>0</v>
      </c>
      <c r="E1678" s="58"/>
      <c r="F1678" s="95"/>
      <c r="G1678" s="7">
        <v>0</v>
      </c>
      <c r="H1678" s="58"/>
      <c r="I1678" s="95"/>
      <c r="J1678" s="7">
        <v>0</v>
      </c>
      <c r="L1678" s="59"/>
      <c r="M1678" s="7">
        <v>0</v>
      </c>
    </row>
    <row r="1679" spans="1:22" hidden="1">
      <c r="A1679" s="21" t="s">
        <v>5618</v>
      </c>
      <c r="B1679" s="99" t="s">
        <v>5741</v>
      </c>
      <c r="C1679" s="71" t="s">
        <v>71</v>
      </c>
      <c r="D1679" s="125">
        <f>SUM(D1680:D1688)</f>
        <v>40000</v>
      </c>
      <c r="E1679" s="108"/>
      <c r="F1679" s="126"/>
      <c r="G1679" s="125">
        <f>SUM(G1680:G1688)</f>
        <v>0</v>
      </c>
      <c r="H1679" s="108"/>
      <c r="I1679" s="126"/>
      <c r="J1679" s="125">
        <f>SUM(J1680:J1688)</f>
        <v>0</v>
      </c>
      <c r="L1679" s="65"/>
      <c r="M1679" s="125">
        <f>SUM(M1680:M1688)</f>
        <v>0</v>
      </c>
    </row>
    <row r="1680" spans="1:22" customFormat="1" hidden="1">
      <c r="B1680" s="5" t="s">
        <v>1779</v>
      </c>
      <c r="C1680" s="9" t="s">
        <v>73</v>
      </c>
      <c r="D1680" s="7">
        <v>0</v>
      </c>
      <c r="E1680" s="58"/>
      <c r="F1680" s="95"/>
      <c r="G1680" s="7">
        <v>0</v>
      </c>
      <c r="H1680" s="58"/>
      <c r="I1680" s="95"/>
      <c r="J1680" s="7">
        <v>0</v>
      </c>
      <c r="L1680" s="59"/>
      <c r="M1680" s="7">
        <v>0</v>
      </c>
    </row>
    <row r="1681" spans="1:13" customFormat="1" hidden="1">
      <c r="B1681" s="5" t="s">
        <v>1780</v>
      </c>
      <c r="C1681" s="9" t="s">
        <v>75</v>
      </c>
      <c r="D1681" s="7">
        <v>0</v>
      </c>
      <c r="E1681" s="58"/>
      <c r="F1681" s="95"/>
      <c r="G1681" s="7">
        <v>0</v>
      </c>
      <c r="H1681" s="58"/>
      <c r="I1681" s="95"/>
      <c r="J1681" s="7">
        <v>0</v>
      </c>
      <c r="L1681" s="59"/>
      <c r="M1681" s="7">
        <v>0</v>
      </c>
    </row>
    <row r="1682" spans="1:13" customFormat="1" hidden="1">
      <c r="B1682" s="5" t="s">
        <v>1781</v>
      </c>
      <c r="C1682" s="9" t="s">
        <v>77</v>
      </c>
      <c r="D1682" s="7">
        <v>0</v>
      </c>
      <c r="E1682" s="58"/>
      <c r="F1682" s="95"/>
      <c r="G1682" s="7">
        <v>0</v>
      </c>
      <c r="H1682" s="58"/>
      <c r="I1682" s="95"/>
      <c r="J1682" s="7">
        <v>0</v>
      </c>
      <c r="L1682" s="59"/>
      <c r="M1682" s="7">
        <v>0</v>
      </c>
    </row>
    <row r="1683" spans="1:13" customFormat="1" hidden="1">
      <c r="B1683" s="5" t="s">
        <v>1782</v>
      </c>
      <c r="C1683" s="9" t="s">
        <v>79</v>
      </c>
      <c r="D1683" s="7">
        <v>0</v>
      </c>
      <c r="E1683" s="58"/>
      <c r="F1683" s="95"/>
      <c r="G1683" s="7">
        <v>0</v>
      </c>
      <c r="H1683" s="58"/>
      <c r="I1683" s="95"/>
      <c r="J1683" s="7">
        <v>0</v>
      </c>
      <c r="L1683" s="59"/>
      <c r="M1683" s="7">
        <v>0</v>
      </c>
    </row>
    <row r="1684" spans="1:13" customFormat="1" hidden="1">
      <c r="B1684" s="5" t="s">
        <v>1783</v>
      </c>
      <c r="C1684" s="9" t="s">
        <v>81</v>
      </c>
      <c r="D1684" s="7">
        <v>0</v>
      </c>
      <c r="E1684" s="58"/>
      <c r="F1684" s="95"/>
      <c r="G1684" s="7">
        <v>0</v>
      </c>
      <c r="H1684" s="58"/>
      <c r="I1684" s="95"/>
      <c r="J1684" s="7">
        <v>0</v>
      </c>
      <c r="L1684" s="59"/>
      <c r="M1684" s="7">
        <v>0</v>
      </c>
    </row>
    <row r="1685" spans="1:13" hidden="1">
      <c r="A1685" s="21" t="s">
        <v>5618</v>
      </c>
      <c r="B1685" s="30" t="s">
        <v>5909</v>
      </c>
      <c r="C1685" s="36" t="s">
        <v>83</v>
      </c>
      <c r="D1685" s="128">
        <v>40000</v>
      </c>
      <c r="E1685" s="108">
        <f>IF(D1685&lt;G1685,G1685-D1685,0)</f>
        <v>0</v>
      </c>
      <c r="F1685" s="108">
        <f>IF(D1685&gt;G1685,D1685-G1685,0)</f>
        <v>40000</v>
      </c>
      <c r="G1685" s="128">
        <v>0</v>
      </c>
      <c r="H1685" s="108"/>
      <c r="I1685" s="108"/>
      <c r="J1685" s="128">
        <f>+G1685+H1685-I1685</f>
        <v>0</v>
      </c>
      <c r="L1685" s="65"/>
      <c r="M1685" s="128">
        <f>+J1685+K1685-L1685</f>
        <v>0</v>
      </c>
    </row>
    <row r="1686" spans="1:13" customFormat="1" hidden="1">
      <c r="B1686" s="5" t="s">
        <v>1784</v>
      </c>
      <c r="C1686" s="9" t="s">
        <v>85</v>
      </c>
      <c r="D1686" s="7">
        <v>0</v>
      </c>
      <c r="E1686" s="58"/>
      <c r="F1686" s="95"/>
      <c r="G1686" s="7">
        <v>0</v>
      </c>
      <c r="H1686" s="58"/>
      <c r="I1686" s="95"/>
      <c r="J1686" s="7">
        <v>0</v>
      </c>
      <c r="L1686" s="59"/>
      <c r="M1686" s="7">
        <v>0</v>
      </c>
    </row>
    <row r="1687" spans="1:13" customFormat="1" hidden="1">
      <c r="B1687" s="5" t="s">
        <v>1785</v>
      </c>
      <c r="C1687" s="9" t="s">
        <v>87</v>
      </c>
      <c r="D1687" s="7">
        <v>0</v>
      </c>
      <c r="E1687" s="58"/>
      <c r="F1687" s="95"/>
      <c r="G1687" s="7">
        <v>0</v>
      </c>
      <c r="H1687" s="58"/>
      <c r="I1687" s="95"/>
      <c r="J1687" s="7">
        <v>0</v>
      </c>
      <c r="L1687" s="59"/>
      <c r="M1687" s="7">
        <v>0</v>
      </c>
    </row>
    <row r="1688" spans="1:13" customFormat="1" hidden="1">
      <c r="B1688" s="5" t="s">
        <v>1786</v>
      </c>
      <c r="C1688" s="9" t="s">
        <v>89</v>
      </c>
      <c r="D1688" s="7">
        <v>0</v>
      </c>
      <c r="E1688" s="58"/>
      <c r="F1688" s="95"/>
      <c r="G1688" s="7">
        <v>0</v>
      </c>
      <c r="H1688" s="58"/>
      <c r="I1688" s="95"/>
      <c r="J1688" s="7">
        <v>0</v>
      </c>
      <c r="L1688" s="59"/>
      <c r="M1688" s="7">
        <v>0</v>
      </c>
    </row>
    <row r="1689" spans="1:13" customFormat="1" hidden="1">
      <c r="B1689" s="1" t="s">
        <v>1787</v>
      </c>
      <c r="C1689" s="4" t="s">
        <v>91</v>
      </c>
      <c r="D1689" s="10">
        <f>SUM(D1690:D1701)</f>
        <v>0</v>
      </c>
      <c r="E1689" s="58"/>
      <c r="F1689" s="96"/>
      <c r="G1689" s="10">
        <f>SUM(G1690:G1701)</f>
        <v>0</v>
      </c>
      <c r="H1689" s="58"/>
      <c r="I1689" s="96"/>
      <c r="J1689" s="10">
        <f>SUM(J1690:J1701)</f>
        <v>0</v>
      </c>
      <c r="L1689" s="59"/>
      <c r="M1689" s="10">
        <f>SUM(M1690:M1701)</f>
        <v>0</v>
      </c>
    </row>
    <row r="1690" spans="1:13" customFormat="1" hidden="1">
      <c r="B1690" s="5" t="s">
        <v>1788</v>
      </c>
      <c r="C1690" s="9" t="s">
        <v>93</v>
      </c>
      <c r="D1690" s="7">
        <v>0</v>
      </c>
      <c r="E1690" s="58"/>
      <c r="F1690" s="95"/>
      <c r="G1690" s="7">
        <v>0</v>
      </c>
      <c r="H1690" s="58"/>
      <c r="I1690" s="95"/>
      <c r="J1690" s="7">
        <v>0</v>
      </c>
      <c r="L1690" s="59"/>
      <c r="M1690" s="7">
        <v>0</v>
      </c>
    </row>
    <row r="1691" spans="1:13" customFormat="1" hidden="1">
      <c r="B1691" s="5" t="s">
        <v>1788</v>
      </c>
      <c r="C1691" s="9" t="s">
        <v>95</v>
      </c>
      <c r="D1691" s="7">
        <v>0</v>
      </c>
      <c r="E1691" s="58"/>
      <c r="F1691" s="95"/>
      <c r="G1691" s="7">
        <v>0</v>
      </c>
      <c r="H1691" s="58"/>
      <c r="I1691" s="95"/>
      <c r="J1691" s="7">
        <v>0</v>
      </c>
      <c r="L1691" s="59"/>
      <c r="M1691" s="7">
        <v>0</v>
      </c>
    </row>
    <row r="1692" spans="1:13" customFormat="1" hidden="1">
      <c r="B1692" s="5" t="s">
        <v>1789</v>
      </c>
      <c r="C1692" s="9" t="s">
        <v>97</v>
      </c>
      <c r="D1692" s="7">
        <v>0</v>
      </c>
      <c r="E1692" s="58"/>
      <c r="F1692" s="95"/>
      <c r="G1692" s="7">
        <v>0</v>
      </c>
      <c r="H1692" s="58"/>
      <c r="I1692" s="95"/>
      <c r="J1692" s="7">
        <v>0</v>
      </c>
      <c r="L1692" s="59"/>
      <c r="M1692" s="7">
        <v>0</v>
      </c>
    </row>
    <row r="1693" spans="1:13" customFormat="1" hidden="1">
      <c r="B1693" s="5" t="s">
        <v>1790</v>
      </c>
      <c r="C1693" s="56" t="s">
        <v>99</v>
      </c>
      <c r="D1693" s="7">
        <v>0</v>
      </c>
      <c r="E1693" s="58"/>
      <c r="F1693" s="95"/>
      <c r="G1693" s="7">
        <v>0</v>
      </c>
      <c r="H1693" s="58"/>
      <c r="I1693" s="95"/>
      <c r="J1693" s="7">
        <v>0</v>
      </c>
      <c r="L1693" s="59"/>
      <c r="M1693" s="7">
        <v>0</v>
      </c>
    </row>
    <row r="1694" spans="1:13" customFormat="1" hidden="1">
      <c r="B1694" s="5" t="s">
        <v>1791</v>
      </c>
      <c r="C1694" s="9" t="s">
        <v>101</v>
      </c>
      <c r="D1694" s="7">
        <v>0</v>
      </c>
      <c r="E1694" s="58"/>
      <c r="F1694" s="95"/>
      <c r="G1694" s="7">
        <v>0</v>
      </c>
      <c r="H1694" s="58"/>
      <c r="I1694" s="95"/>
      <c r="J1694" s="7">
        <v>0</v>
      </c>
      <c r="L1694" s="59"/>
      <c r="M1694" s="7">
        <v>0</v>
      </c>
    </row>
    <row r="1695" spans="1:13" customFormat="1" hidden="1">
      <c r="B1695" s="5" t="s">
        <v>1792</v>
      </c>
      <c r="C1695" s="56" t="s">
        <v>103</v>
      </c>
      <c r="D1695" s="7">
        <v>0</v>
      </c>
      <c r="E1695" s="58"/>
      <c r="F1695" s="95"/>
      <c r="G1695" s="7">
        <v>0</v>
      </c>
      <c r="H1695" s="58"/>
      <c r="I1695" s="95"/>
      <c r="J1695" s="7">
        <v>0</v>
      </c>
      <c r="L1695" s="59"/>
      <c r="M1695" s="7">
        <v>0</v>
      </c>
    </row>
    <row r="1696" spans="1:13" customFormat="1" hidden="1">
      <c r="B1696" s="5" t="s">
        <v>1793</v>
      </c>
      <c r="C1696" s="56" t="s">
        <v>105</v>
      </c>
      <c r="D1696" s="7">
        <v>0</v>
      </c>
      <c r="E1696" s="58"/>
      <c r="F1696" s="95"/>
      <c r="G1696" s="7">
        <v>0</v>
      </c>
      <c r="H1696" s="58"/>
      <c r="I1696" s="95"/>
      <c r="J1696" s="7">
        <v>0</v>
      </c>
      <c r="L1696" s="59"/>
      <c r="M1696" s="7">
        <v>0</v>
      </c>
    </row>
    <row r="1697" spans="1:13" customFormat="1" hidden="1">
      <c r="B1697" s="5" t="s">
        <v>1794</v>
      </c>
      <c r="C1697" s="56" t="s">
        <v>107</v>
      </c>
      <c r="D1697" s="7">
        <v>0</v>
      </c>
      <c r="E1697" s="58"/>
      <c r="F1697" s="95"/>
      <c r="G1697" s="7">
        <v>0</v>
      </c>
      <c r="H1697" s="58"/>
      <c r="I1697" s="95"/>
      <c r="J1697" s="7">
        <v>0</v>
      </c>
      <c r="L1697" s="59"/>
      <c r="M1697" s="7">
        <v>0</v>
      </c>
    </row>
    <row r="1698" spans="1:13" customFormat="1" hidden="1">
      <c r="B1698" s="5" t="s">
        <v>1795</v>
      </c>
      <c r="C1698" s="9" t="s">
        <v>109</v>
      </c>
      <c r="D1698" s="7">
        <v>0</v>
      </c>
      <c r="E1698" s="58"/>
      <c r="F1698" s="95"/>
      <c r="G1698" s="7">
        <v>0</v>
      </c>
      <c r="H1698" s="58"/>
      <c r="I1698" s="95"/>
      <c r="J1698" s="7">
        <v>0</v>
      </c>
      <c r="L1698" s="59"/>
      <c r="M1698" s="7">
        <v>0</v>
      </c>
    </row>
    <row r="1699" spans="1:13" customFormat="1" hidden="1">
      <c r="B1699" s="5" t="s">
        <v>1796</v>
      </c>
      <c r="C1699" s="9" t="s">
        <v>111</v>
      </c>
      <c r="D1699" s="7">
        <v>0</v>
      </c>
      <c r="E1699" s="58"/>
      <c r="F1699" s="95"/>
      <c r="G1699" s="7">
        <v>0</v>
      </c>
      <c r="H1699" s="58"/>
      <c r="I1699" s="95"/>
      <c r="J1699" s="7">
        <v>0</v>
      </c>
      <c r="L1699" s="59"/>
      <c r="M1699" s="7">
        <v>0</v>
      </c>
    </row>
    <row r="1700" spans="1:13" customFormat="1" hidden="1">
      <c r="B1700" s="5" t="s">
        <v>1797</v>
      </c>
      <c r="C1700" s="9" t="s">
        <v>113</v>
      </c>
      <c r="D1700" s="7">
        <v>0</v>
      </c>
      <c r="E1700" s="58"/>
      <c r="F1700" s="95"/>
      <c r="G1700" s="7">
        <v>0</v>
      </c>
      <c r="H1700" s="58"/>
      <c r="I1700" s="95"/>
      <c r="J1700" s="7">
        <v>0</v>
      </c>
      <c r="L1700" s="59"/>
      <c r="M1700" s="7">
        <v>0</v>
      </c>
    </row>
    <row r="1701" spans="1:13" customFormat="1" hidden="1">
      <c r="B1701" s="5" t="s">
        <v>1798</v>
      </c>
      <c r="C1701" s="9" t="s">
        <v>115</v>
      </c>
      <c r="D1701" s="7">
        <v>0</v>
      </c>
      <c r="E1701" s="58"/>
      <c r="F1701" s="95"/>
      <c r="G1701" s="7">
        <v>0</v>
      </c>
      <c r="H1701" s="58"/>
      <c r="I1701" s="95"/>
      <c r="J1701" s="7">
        <v>0</v>
      </c>
      <c r="L1701" s="59"/>
      <c r="M1701" s="7">
        <v>0</v>
      </c>
    </row>
    <row r="1702" spans="1:13" customFormat="1" hidden="1">
      <c r="B1702" s="1" t="s">
        <v>1799</v>
      </c>
      <c r="C1702" s="4" t="s">
        <v>117</v>
      </c>
      <c r="D1702" s="10">
        <f>SUM(D1703:D1705)</f>
        <v>0</v>
      </c>
      <c r="E1702" s="58"/>
      <c r="F1702" s="96"/>
      <c r="G1702" s="10">
        <f>SUM(G1703:G1705)</f>
        <v>0</v>
      </c>
      <c r="H1702" s="58"/>
      <c r="I1702" s="96"/>
      <c r="J1702" s="10">
        <f>SUM(J1703:J1705)</f>
        <v>0</v>
      </c>
      <c r="L1702" s="59"/>
      <c r="M1702" s="10">
        <f>SUM(M1703:M1705)</f>
        <v>0</v>
      </c>
    </row>
    <row r="1703" spans="1:13" customFormat="1" hidden="1">
      <c r="B1703" s="5" t="s">
        <v>1800</v>
      </c>
      <c r="C1703" s="9" t="s">
        <v>119</v>
      </c>
      <c r="D1703" s="7">
        <v>0</v>
      </c>
      <c r="E1703" s="58"/>
      <c r="F1703" s="95"/>
      <c r="G1703" s="7">
        <v>0</v>
      </c>
      <c r="H1703" s="58"/>
      <c r="I1703" s="95"/>
      <c r="J1703" s="7">
        <v>0</v>
      </c>
      <c r="L1703" s="59"/>
      <c r="M1703" s="7">
        <v>0</v>
      </c>
    </row>
    <row r="1704" spans="1:13" customFormat="1" hidden="1">
      <c r="B1704" s="5" t="s">
        <v>1801</v>
      </c>
      <c r="C1704" s="9" t="s">
        <v>121</v>
      </c>
      <c r="D1704" s="7">
        <v>0</v>
      </c>
      <c r="E1704" s="58"/>
      <c r="F1704" s="95"/>
      <c r="G1704" s="7">
        <v>0</v>
      </c>
      <c r="H1704" s="58"/>
      <c r="I1704" s="95"/>
      <c r="J1704" s="7">
        <v>0</v>
      </c>
      <c r="L1704" s="59"/>
      <c r="M1704" s="7">
        <v>0</v>
      </c>
    </row>
    <row r="1705" spans="1:13" customFormat="1" hidden="1">
      <c r="B1705" s="5" t="s">
        <v>1802</v>
      </c>
      <c r="C1705" s="9" t="s">
        <v>123</v>
      </c>
      <c r="D1705" s="7">
        <v>0</v>
      </c>
      <c r="E1705" s="58"/>
      <c r="F1705" s="95"/>
      <c r="G1705" s="7">
        <v>0</v>
      </c>
      <c r="H1705" s="58"/>
      <c r="I1705" s="95"/>
      <c r="J1705" s="7">
        <v>0</v>
      </c>
      <c r="L1705" s="59"/>
      <c r="M1705" s="7">
        <v>0</v>
      </c>
    </row>
    <row r="1706" spans="1:13" customFormat="1" hidden="1">
      <c r="B1706" s="1" t="s">
        <v>1803</v>
      </c>
      <c r="C1706" s="4" t="s">
        <v>125</v>
      </c>
      <c r="D1706" s="10">
        <f>SUM(D1707:D1710)</f>
        <v>0</v>
      </c>
      <c r="E1706" s="58"/>
      <c r="F1706" s="96"/>
      <c r="G1706" s="10">
        <f>SUM(G1707:G1710)</f>
        <v>0</v>
      </c>
      <c r="H1706" s="58"/>
      <c r="I1706" s="96"/>
      <c r="J1706" s="10">
        <f>SUM(J1707:J1710)</f>
        <v>0</v>
      </c>
      <c r="L1706" s="59"/>
      <c r="M1706" s="10">
        <f>SUM(M1707:M1710)</f>
        <v>0</v>
      </c>
    </row>
    <row r="1707" spans="1:13" customFormat="1" hidden="1">
      <c r="B1707" s="5" t="s">
        <v>1804</v>
      </c>
      <c r="C1707" s="9" t="s">
        <v>127</v>
      </c>
      <c r="D1707" s="7">
        <v>0</v>
      </c>
      <c r="E1707" s="58"/>
      <c r="F1707" s="95"/>
      <c r="G1707" s="7">
        <v>0</v>
      </c>
      <c r="H1707" s="58"/>
      <c r="I1707" s="95"/>
      <c r="J1707" s="7">
        <v>0</v>
      </c>
      <c r="L1707" s="59"/>
      <c r="M1707" s="7">
        <v>0</v>
      </c>
    </row>
    <row r="1708" spans="1:13" customFormat="1" hidden="1">
      <c r="B1708" s="5" t="s">
        <v>1805</v>
      </c>
      <c r="C1708" s="9" t="s">
        <v>129</v>
      </c>
      <c r="D1708" s="7">
        <v>0</v>
      </c>
      <c r="E1708" s="58"/>
      <c r="F1708" s="95"/>
      <c r="G1708" s="7">
        <v>0</v>
      </c>
      <c r="H1708" s="58"/>
      <c r="I1708" s="95"/>
      <c r="J1708" s="7">
        <v>0</v>
      </c>
      <c r="L1708" s="59"/>
      <c r="M1708" s="7">
        <v>0</v>
      </c>
    </row>
    <row r="1709" spans="1:13" customFormat="1" hidden="1">
      <c r="B1709" s="5" t="s">
        <v>1806</v>
      </c>
      <c r="C1709" s="56" t="s">
        <v>131</v>
      </c>
      <c r="D1709" s="7">
        <v>0</v>
      </c>
      <c r="E1709" s="58"/>
      <c r="F1709" s="95"/>
      <c r="G1709" s="7">
        <v>0</v>
      </c>
      <c r="H1709" s="58"/>
      <c r="I1709" s="95"/>
      <c r="J1709" s="7">
        <v>0</v>
      </c>
      <c r="L1709" s="59"/>
      <c r="M1709" s="7">
        <v>0</v>
      </c>
    </row>
    <row r="1710" spans="1:13" customFormat="1" hidden="1">
      <c r="B1710" s="5" t="s">
        <v>1807</v>
      </c>
      <c r="C1710" s="9" t="s">
        <v>133</v>
      </c>
      <c r="D1710" s="7">
        <v>0</v>
      </c>
      <c r="E1710" s="58"/>
      <c r="F1710" s="95"/>
      <c r="G1710" s="7">
        <v>0</v>
      </c>
      <c r="H1710" s="58"/>
      <c r="I1710" s="95"/>
      <c r="J1710" s="7">
        <v>0</v>
      </c>
      <c r="L1710" s="59"/>
      <c r="M1710" s="7">
        <v>0</v>
      </c>
    </row>
    <row r="1711" spans="1:13" hidden="1">
      <c r="A1711" s="21" t="s">
        <v>5618</v>
      </c>
      <c r="B1711" s="99" t="s">
        <v>5742</v>
      </c>
      <c r="C1711" s="71" t="s">
        <v>135</v>
      </c>
      <c r="D1711" s="125">
        <f>SUM(D1712:D1714)</f>
        <v>6500</v>
      </c>
      <c r="E1711" s="108"/>
      <c r="F1711" s="126"/>
      <c r="G1711" s="125">
        <f>SUM(G1712:G1714)</f>
        <v>5600</v>
      </c>
      <c r="H1711" s="108"/>
      <c r="I1711" s="126"/>
      <c r="J1711" s="125">
        <f>SUM(J1712:J1714)</f>
        <v>713</v>
      </c>
      <c r="L1711" s="65"/>
      <c r="M1711" s="125">
        <f>SUM(M1712:M1714)</f>
        <v>0</v>
      </c>
    </row>
    <row r="1712" spans="1:13" hidden="1">
      <c r="A1712" s="21" t="s">
        <v>5618</v>
      </c>
      <c r="B1712" s="30" t="s">
        <v>5743</v>
      </c>
      <c r="C1712" s="36" t="s">
        <v>137</v>
      </c>
      <c r="D1712" s="128">
        <v>6500</v>
      </c>
      <c r="E1712" s="108">
        <f>IF(D1712&lt;G1712,G1712-D1712,0)</f>
        <v>0</v>
      </c>
      <c r="F1712" s="108">
        <f>IF(D1712&gt;G1712,D1712-G1712,0)</f>
        <v>900</v>
      </c>
      <c r="G1712" s="128">
        <v>5600</v>
      </c>
      <c r="H1712" s="108"/>
      <c r="I1712" s="108">
        <v>4887</v>
      </c>
      <c r="J1712" s="128">
        <f>+G1712+H1712-I1712</f>
        <v>713</v>
      </c>
      <c r="L1712" s="65"/>
      <c r="M1712" s="128">
        <v>0</v>
      </c>
    </row>
    <row r="1713" spans="1:13" customFormat="1" hidden="1">
      <c r="B1713" s="5" t="s">
        <v>1808</v>
      </c>
      <c r="C1713" s="9" t="s">
        <v>139</v>
      </c>
      <c r="D1713" s="7">
        <v>0</v>
      </c>
      <c r="E1713" s="58"/>
      <c r="F1713" s="95"/>
      <c r="G1713" s="7">
        <v>0</v>
      </c>
      <c r="H1713" s="58"/>
      <c r="I1713" s="95"/>
      <c r="J1713" s="7">
        <v>0</v>
      </c>
      <c r="L1713" s="59"/>
      <c r="M1713" s="7">
        <v>0</v>
      </c>
    </row>
    <row r="1714" spans="1:13" customFormat="1" hidden="1">
      <c r="B1714" s="5" t="s">
        <v>1809</v>
      </c>
      <c r="C1714" s="56" t="s">
        <v>141</v>
      </c>
      <c r="D1714" s="7">
        <v>0</v>
      </c>
      <c r="E1714" s="58"/>
      <c r="F1714" s="95"/>
      <c r="G1714" s="7">
        <v>0</v>
      </c>
      <c r="H1714" s="58"/>
      <c r="I1714" s="95"/>
      <c r="J1714" s="7">
        <v>0</v>
      </c>
      <c r="L1714" s="59"/>
      <c r="M1714" s="7">
        <v>0</v>
      </c>
    </row>
    <row r="1715" spans="1:13" hidden="1">
      <c r="A1715" s="21" t="s">
        <v>5618</v>
      </c>
      <c r="B1715" s="67" t="s">
        <v>5744</v>
      </c>
      <c r="C1715" s="67" t="s">
        <v>143</v>
      </c>
      <c r="D1715" s="130">
        <f>D1716+D1734+D1740+D1751+D1759+D1762+D1767+D1770</f>
        <v>33500</v>
      </c>
      <c r="E1715" s="108"/>
      <c r="F1715" s="106"/>
      <c r="G1715" s="130">
        <f>G1716+G1734+G1740+G1751+G1759+G1762+G1767+G1770</f>
        <v>20000</v>
      </c>
      <c r="H1715" s="108"/>
      <c r="I1715" s="106"/>
      <c r="J1715" s="130">
        <f>J1716+J1734+J1740+J1751+J1759+J1762+J1767+J1770</f>
        <v>14686.029999999999</v>
      </c>
      <c r="L1715" s="65"/>
      <c r="M1715" s="130">
        <f>M1716+M1734+M1740+M1751+M1759+M1762+M1767+M1770</f>
        <v>0</v>
      </c>
    </row>
    <row r="1716" spans="1:13" hidden="1">
      <c r="A1716" s="21" t="s">
        <v>5618</v>
      </c>
      <c r="B1716" s="99" t="s">
        <v>5745</v>
      </c>
      <c r="C1716" s="71" t="s">
        <v>145</v>
      </c>
      <c r="D1716" s="130">
        <f>SUM(D1717:D1733)</f>
        <v>8500</v>
      </c>
      <c r="E1716" s="108"/>
      <c r="F1716" s="106"/>
      <c r="G1716" s="130">
        <f>SUM(G1717:G1733)</f>
        <v>5000</v>
      </c>
      <c r="H1716" s="108"/>
      <c r="I1716" s="106"/>
      <c r="J1716" s="130">
        <f>SUM(J1717:J1733)</f>
        <v>2057.63</v>
      </c>
      <c r="L1716" s="65"/>
      <c r="M1716" s="130">
        <f>SUM(M1717:M1733)</f>
        <v>0</v>
      </c>
    </row>
    <row r="1717" spans="1:13" hidden="1">
      <c r="A1717" s="21" t="s">
        <v>5618</v>
      </c>
      <c r="B1717" s="30" t="s">
        <v>5746</v>
      </c>
      <c r="C1717" s="36" t="s">
        <v>147</v>
      </c>
      <c r="D1717" s="128">
        <v>7000</v>
      </c>
      <c r="E1717" s="108">
        <f>IF(D1717&lt;G1717,G1717-D1717,0)</f>
        <v>0</v>
      </c>
      <c r="F1717" s="108">
        <f>IF(D1717&gt;G1717,D1717-G1717,0)</f>
        <v>3000</v>
      </c>
      <c r="G1717" s="128">
        <v>4000</v>
      </c>
      <c r="H1717" s="108"/>
      <c r="I1717" s="108">
        <v>2438.85</v>
      </c>
      <c r="J1717" s="128">
        <f t="shared" ref="J1717:J1718" si="22">+G1717+H1717-I1717</f>
        <v>1561.15</v>
      </c>
      <c r="L1717" s="65"/>
      <c r="M1717" s="128">
        <v>0</v>
      </c>
    </row>
    <row r="1718" spans="1:13" hidden="1">
      <c r="A1718" s="21" t="s">
        <v>5618</v>
      </c>
      <c r="B1718" s="30" t="s">
        <v>5747</v>
      </c>
      <c r="C1718" s="36" t="s">
        <v>149</v>
      </c>
      <c r="D1718" s="128">
        <v>1500</v>
      </c>
      <c r="E1718" s="108">
        <f>IF(D1718&lt;G1718,G1718-D1718,0)</f>
        <v>0</v>
      </c>
      <c r="F1718" s="108">
        <f>IF(D1718&gt;G1718,D1718-G1718,0)</f>
        <v>500</v>
      </c>
      <c r="G1718" s="128">
        <v>1000</v>
      </c>
      <c r="H1718" s="108"/>
      <c r="I1718" s="108">
        <v>503.52</v>
      </c>
      <c r="J1718" s="128">
        <f t="shared" si="22"/>
        <v>496.48</v>
      </c>
      <c r="L1718" s="65"/>
      <c r="M1718" s="128">
        <v>0</v>
      </c>
    </row>
    <row r="1719" spans="1:13" customFormat="1" hidden="1">
      <c r="B1719" s="5" t="s">
        <v>1810</v>
      </c>
      <c r="C1719" s="56" t="s">
        <v>151</v>
      </c>
      <c r="D1719" s="7">
        <v>0</v>
      </c>
      <c r="E1719" s="58"/>
      <c r="F1719" s="95"/>
      <c r="G1719" s="7">
        <v>0</v>
      </c>
      <c r="H1719" s="58"/>
      <c r="I1719" s="95"/>
      <c r="J1719" s="7">
        <v>0</v>
      </c>
      <c r="L1719" s="59"/>
      <c r="M1719" s="7">
        <v>0</v>
      </c>
    </row>
    <row r="1720" spans="1:13" customFormat="1" hidden="1">
      <c r="B1720" s="5" t="s">
        <v>1811</v>
      </c>
      <c r="C1720" s="9" t="s">
        <v>153</v>
      </c>
      <c r="D1720" s="7">
        <v>0</v>
      </c>
      <c r="E1720" s="58"/>
      <c r="F1720" s="95"/>
      <c r="G1720" s="7">
        <v>0</v>
      </c>
      <c r="H1720" s="58"/>
      <c r="I1720" s="95"/>
      <c r="J1720" s="7">
        <v>0</v>
      </c>
      <c r="L1720" s="59"/>
      <c r="M1720" s="7">
        <v>0</v>
      </c>
    </row>
    <row r="1721" spans="1:13" customFormat="1" hidden="1">
      <c r="B1721" s="5" t="s">
        <v>1812</v>
      </c>
      <c r="C1721" s="9" t="s">
        <v>155</v>
      </c>
      <c r="D1721" s="7">
        <v>0</v>
      </c>
      <c r="E1721" s="58"/>
      <c r="F1721" s="95"/>
      <c r="G1721" s="7">
        <v>0</v>
      </c>
      <c r="H1721" s="58"/>
      <c r="I1721" s="95"/>
      <c r="J1721" s="7">
        <v>0</v>
      </c>
      <c r="L1721" s="59"/>
      <c r="M1721" s="7">
        <v>0</v>
      </c>
    </row>
    <row r="1722" spans="1:13" customFormat="1" hidden="1">
      <c r="B1722" s="5" t="s">
        <v>1813</v>
      </c>
      <c r="C1722" s="56" t="s">
        <v>157</v>
      </c>
      <c r="D1722" s="7">
        <v>0</v>
      </c>
      <c r="E1722" s="58"/>
      <c r="F1722" s="95"/>
      <c r="G1722" s="7">
        <v>0</v>
      </c>
      <c r="H1722" s="58"/>
      <c r="I1722" s="95"/>
      <c r="J1722" s="7">
        <v>0</v>
      </c>
      <c r="L1722" s="59"/>
      <c r="M1722" s="7">
        <v>0</v>
      </c>
    </row>
    <row r="1723" spans="1:13" customFormat="1" hidden="1">
      <c r="B1723" s="5" t="s">
        <v>1814</v>
      </c>
      <c r="C1723" s="9" t="s">
        <v>159</v>
      </c>
      <c r="D1723" s="7">
        <v>0</v>
      </c>
      <c r="E1723" s="58"/>
      <c r="F1723" s="95"/>
      <c r="G1723" s="7">
        <v>0</v>
      </c>
      <c r="H1723" s="58"/>
      <c r="I1723" s="95"/>
      <c r="J1723" s="7">
        <v>0</v>
      </c>
      <c r="L1723" s="59"/>
      <c r="M1723" s="7">
        <v>0</v>
      </c>
    </row>
    <row r="1724" spans="1:13" customFormat="1" hidden="1">
      <c r="B1724" s="5" t="s">
        <v>1815</v>
      </c>
      <c r="C1724" s="9" t="s">
        <v>161</v>
      </c>
      <c r="D1724" s="7">
        <v>0</v>
      </c>
      <c r="E1724" s="58"/>
      <c r="F1724" s="95"/>
      <c r="G1724" s="7">
        <v>0</v>
      </c>
      <c r="H1724" s="58"/>
      <c r="I1724" s="95"/>
      <c r="J1724" s="7">
        <v>0</v>
      </c>
      <c r="L1724" s="59"/>
      <c r="M1724" s="7">
        <v>0</v>
      </c>
    </row>
    <row r="1725" spans="1:13" customFormat="1" hidden="1">
      <c r="B1725" s="5" t="s">
        <v>1816</v>
      </c>
      <c r="C1725" s="9" t="s">
        <v>163</v>
      </c>
      <c r="D1725" s="7">
        <v>0</v>
      </c>
      <c r="E1725" s="58"/>
      <c r="F1725" s="95"/>
      <c r="G1725" s="7">
        <v>0</v>
      </c>
      <c r="H1725" s="58"/>
      <c r="I1725" s="95"/>
      <c r="J1725" s="7">
        <v>0</v>
      </c>
      <c r="L1725" s="59"/>
      <c r="M1725" s="7">
        <v>0</v>
      </c>
    </row>
    <row r="1726" spans="1:13" customFormat="1" hidden="1">
      <c r="B1726" s="5" t="s">
        <v>1817</v>
      </c>
      <c r="C1726" s="9" t="s">
        <v>165</v>
      </c>
      <c r="D1726" s="7">
        <v>0</v>
      </c>
      <c r="E1726" s="58"/>
      <c r="F1726" s="95"/>
      <c r="G1726" s="7">
        <v>0</v>
      </c>
      <c r="H1726" s="58"/>
      <c r="I1726" s="95"/>
      <c r="J1726" s="7">
        <v>0</v>
      </c>
      <c r="L1726" s="59"/>
      <c r="M1726" s="7">
        <v>0</v>
      </c>
    </row>
    <row r="1727" spans="1:13" hidden="1">
      <c r="B1727" s="28" t="s">
        <v>1818</v>
      </c>
      <c r="C1727" s="36" t="s">
        <v>167</v>
      </c>
      <c r="D1727" s="11">
        <v>0</v>
      </c>
      <c r="E1727" s="58"/>
      <c r="F1727" s="95"/>
      <c r="G1727" s="11">
        <v>0</v>
      </c>
      <c r="H1727" s="58"/>
      <c r="I1727" s="95"/>
      <c r="J1727" s="11">
        <v>0</v>
      </c>
      <c r="L1727" s="65"/>
      <c r="M1727" s="11">
        <v>0</v>
      </c>
    </row>
    <row r="1728" spans="1:13" customFormat="1" hidden="1">
      <c r="B1728" s="1" t="s">
        <v>1819</v>
      </c>
      <c r="C1728" s="4" t="s">
        <v>169</v>
      </c>
      <c r="D1728" s="7">
        <v>0</v>
      </c>
      <c r="E1728" s="58"/>
      <c r="F1728" s="95"/>
      <c r="G1728" s="7">
        <v>0</v>
      </c>
      <c r="H1728" s="58"/>
      <c r="I1728" s="95"/>
      <c r="J1728" s="7">
        <v>0</v>
      </c>
      <c r="L1728" s="59"/>
      <c r="M1728" s="7">
        <v>0</v>
      </c>
    </row>
    <row r="1729" spans="2:13" customFormat="1" hidden="1">
      <c r="B1729" s="5" t="s">
        <v>1820</v>
      </c>
      <c r="C1729" s="9" t="s">
        <v>171</v>
      </c>
      <c r="D1729" s="7">
        <v>0</v>
      </c>
      <c r="E1729" s="58"/>
      <c r="F1729" s="95"/>
      <c r="G1729" s="7">
        <v>0</v>
      </c>
      <c r="H1729" s="58"/>
      <c r="I1729" s="95"/>
      <c r="J1729" s="7">
        <v>0</v>
      </c>
      <c r="L1729" s="59"/>
      <c r="M1729" s="7">
        <v>0</v>
      </c>
    </row>
    <row r="1730" spans="2:13" customFormat="1" hidden="1">
      <c r="B1730" s="5" t="s">
        <v>1821</v>
      </c>
      <c r="C1730" s="9" t="s">
        <v>173</v>
      </c>
      <c r="D1730" s="7">
        <v>0</v>
      </c>
      <c r="E1730" s="58"/>
      <c r="F1730" s="95"/>
      <c r="G1730" s="7">
        <v>0</v>
      </c>
      <c r="H1730" s="58"/>
      <c r="I1730" s="95"/>
      <c r="J1730" s="7">
        <v>0</v>
      </c>
      <c r="L1730" s="59"/>
      <c r="M1730" s="7">
        <v>0</v>
      </c>
    </row>
    <row r="1731" spans="2:13" customFormat="1" hidden="1">
      <c r="B1731" s="5" t="s">
        <v>1822</v>
      </c>
      <c r="C1731" s="9" t="s">
        <v>175</v>
      </c>
      <c r="D1731" s="7">
        <v>0</v>
      </c>
      <c r="E1731" s="58"/>
      <c r="F1731" s="95"/>
      <c r="G1731" s="7">
        <v>0</v>
      </c>
      <c r="H1731" s="58"/>
      <c r="I1731" s="95"/>
      <c r="J1731" s="7">
        <v>0</v>
      </c>
      <c r="L1731" s="59"/>
      <c r="M1731" s="7">
        <v>0</v>
      </c>
    </row>
    <row r="1732" spans="2:13" customFormat="1" hidden="1">
      <c r="B1732" s="5" t="s">
        <v>1823</v>
      </c>
      <c r="C1732" s="9" t="s">
        <v>177</v>
      </c>
      <c r="D1732" s="7">
        <v>0</v>
      </c>
      <c r="E1732" s="58"/>
      <c r="F1732" s="95"/>
      <c r="G1732" s="7">
        <v>0</v>
      </c>
      <c r="H1732" s="58"/>
      <c r="I1732" s="95"/>
      <c r="J1732" s="7">
        <v>0</v>
      </c>
      <c r="L1732" s="59"/>
      <c r="M1732" s="7">
        <v>0</v>
      </c>
    </row>
    <row r="1733" spans="2:13" customFormat="1" hidden="1">
      <c r="B1733" s="5" t="s">
        <v>1824</v>
      </c>
      <c r="C1733" s="9" t="s">
        <v>179</v>
      </c>
      <c r="D1733" s="7">
        <v>0</v>
      </c>
      <c r="E1733" s="58"/>
      <c r="F1733" s="95"/>
      <c r="G1733" s="7">
        <v>0</v>
      </c>
      <c r="H1733" s="58"/>
      <c r="I1733" s="95"/>
      <c r="J1733" s="7">
        <v>0</v>
      </c>
      <c r="L1733" s="59"/>
      <c r="M1733" s="7">
        <v>0</v>
      </c>
    </row>
    <row r="1734" spans="2:13" customFormat="1" hidden="1">
      <c r="B1734" s="1" t="s">
        <v>1825</v>
      </c>
      <c r="C1734" s="4" t="s">
        <v>5451</v>
      </c>
      <c r="D1734" s="10">
        <f>SUM(D1735:D1739)</f>
        <v>0</v>
      </c>
      <c r="E1734" s="58"/>
      <c r="F1734" s="96"/>
      <c r="G1734" s="10">
        <f>SUM(G1735:G1739)</f>
        <v>0</v>
      </c>
      <c r="H1734" s="58"/>
      <c r="I1734" s="96"/>
      <c r="J1734" s="10">
        <f>SUM(J1735:J1739)</f>
        <v>0</v>
      </c>
      <c r="L1734" s="59"/>
      <c r="M1734" s="10">
        <f>SUM(M1735:M1739)</f>
        <v>0</v>
      </c>
    </row>
    <row r="1735" spans="2:13" customFormat="1" hidden="1">
      <c r="B1735" s="5" t="s">
        <v>1826</v>
      </c>
      <c r="C1735" s="9" t="s">
        <v>182</v>
      </c>
      <c r="D1735" s="7">
        <v>0</v>
      </c>
      <c r="E1735" s="58"/>
      <c r="F1735" s="95"/>
      <c r="G1735" s="7">
        <v>0</v>
      </c>
      <c r="H1735" s="58"/>
      <c r="I1735" s="95"/>
      <c r="J1735" s="7">
        <v>0</v>
      </c>
      <c r="L1735" s="59"/>
      <c r="M1735" s="7">
        <v>0</v>
      </c>
    </row>
    <row r="1736" spans="2:13" customFormat="1" hidden="1">
      <c r="B1736" s="5" t="s">
        <v>1827</v>
      </c>
      <c r="C1736" s="9" t="s">
        <v>184</v>
      </c>
      <c r="D1736" s="7">
        <v>0</v>
      </c>
      <c r="E1736" s="58"/>
      <c r="F1736" s="95"/>
      <c r="G1736" s="7">
        <v>0</v>
      </c>
      <c r="H1736" s="58"/>
      <c r="I1736" s="95"/>
      <c r="J1736" s="7">
        <v>0</v>
      </c>
      <c r="L1736" s="59"/>
      <c r="M1736" s="7">
        <v>0</v>
      </c>
    </row>
    <row r="1737" spans="2:13" customFormat="1" hidden="1">
      <c r="B1737" s="5" t="s">
        <v>1828</v>
      </c>
      <c r="C1737" s="9" t="s">
        <v>186</v>
      </c>
      <c r="D1737" s="7">
        <v>0</v>
      </c>
      <c r="E1737" s="58"/>
      <c r="F1737" s="95"/>
      <c r="G1737" s="7">
        <v>0</v>
      </c>
      <c r="H1737" s="58"/>
      <c r="I1737" s="95"/>
      <c r="J1737" s="7">
        <v>0</v>
      </c>
      <c r="L1737" s="59"/>
      <c r="M1737" s="7">
        <v>0</v>
      </c>
    </row>
    <row r="1738" spans="2:13" customFormat="1" hidden="1">
      <c r="B1738" s="5" t="s">
        <v>1829</v>
      </c>
      <c r="C1738" s="9" t="s">
        <v>189</v>
      </c>
      <c r="D1738" s="7">
        <v>0</v>
      </c>
      <c r="E1738" s="58"/>
      <c r="F1738" s="95"/>
      <c r="G1738" s="7">
        <v>0</v>
      </c>
      <c r="H1738" s="58"/>
      <c r="I1738" s="95"/>
      <c r="J1738" s="7">
        <v>0</v>
      </c>
      <c r="L1738" s="59"/>
      <c r="M1738" s="7">
        <v>0</v>
      </c>
    </row>
    <row r="1739" spans="2:13" customFormat="1" hidden="1">
      <c r="B1739" s="5" t="s">
        <v>1830</v>
      </c>
      <c r="C1739" s="9" t="s">
        <v>190</v>
      </c>
      <c r="D1739" s="7">
        <v>0</v>
      </c>
      <c r="E1739" s="58"/>
      <c r="F1739" s="95"/>
      <c r="G1739" s="7">
        <v>0</v>
      </c>
      <c r="H1739" s="58"/>
      <c r="I1739" s="95"/>
      <c r="J1739" s="7">
        <v>0</v>
      </c>
      <c r="L1739" s="59"/>
      <c r="M1739" s="7">
        <v>0</v>
      </c>
    </row>
    <row r="1740" spans="2:13" customFormat="1" hidden="1">
      <c r="B1740" s="1" t="s">
        <v>1831</v>
      </c>
      <c r="C1740" s="4" t="s">
        <v>192</v>
      </c>
      <c r="D1740" s="10">
        <f>SUM(D1741:D1750)</f>
        <v>0</v>
      </c>
      <c r="E1740" s="58"/>
      <c r="F1740" s="96"/>
      <c r="G1740" s="10">
        <f>SUM(G1741:G1750)</f>
        <v>0</v>
      </c>
      <c r="H1740" s="58"/>
      <c r="I1740" s="96"/>
      <c r="J1740" s="10">
        <f>SUM(J1741:J1750)</f>
        <v>0</v>
      </c>
      <c r="L1740" s="59"/>
      <c r="M1740" s="10">
        <f>SUM(M1741:M1750)</f>
        <v>0</v>
      </c>
    </row>
    <row r="1741" spans="2:13" customFormat="1" hidden="1">
      <c r="B1741" s="5" t="s">
        <v>1832</v>
      </c>
      <c r="C1741" s="9" t="s">
        <v>194</v>
      </c>
      <c r="D1741" s="7">
        <v>0</v>
      </c>
      <c r="E1741" s="58"/>
      <c r="F1741" s="95"/>
      <c r="G1741" s="7">
        <v>0</v>
      </c>
      <c r="H1741" s="58"/>
      <c r="I1741" s="95"/>
      <c r="J1741" s="7">
        <v>0</v>
      </c>
      <c r="L1741" s="59"/>
      <c r="M1741" s="7">
        <v>0</v>
      </c>
    </row>
    <row r="1742" spans="2:13" customFormat="1" hidden="1">
      <c r="B1742" s="5" t="s">
        <v>1833</v>
      </c>
      <c r="C1742" s="9" t="s">
        <v>196</v>
      </c>
      <c r="D1742" s="7">
        <v>0</v>
      </c>
      <c r="E1742" s="58"/>
      <c r="F1742" s="95"/>
      <c r="G1742" s="7">
        <v>0</v>
      </c>
      <c r="H1742" s="58"/>
      <c r="I1742" s="95"/>
      <c r="J1742" s="7">
        <v>0</v>
      </c>
      <c r="L1742" s="59"/>
      <c r="M1742" s="7">
        <v>0</v>
      </c>
    </row>
    <row r="1743" spans="2:13" customFormat="1" hidden="1">
      <c r="B1743" s="5" t="s">
        <v>1834</v>
      </c>
      <c r="C1743" s="9" t="s">
        <v>198</v>
      </c>
      <c r="D1743" s="7">
        <v>0</v>
      </c>
      <c r="E1743" s="58"/>
      <c r="F1743" s="95"/>
      <c r="G1743" s="7">
        <v>0</v>
      </c>
      <c r="H1743" s="58"/>
      <c r="I1743" s="95"/>
      <c r="J1743" s="7">
        <v>0</v>
      </c>
      <c r="L1743" s="59"/>
      <c r="M1743" s="7">
        <v>0</v>
      </c>
    </row>
    <row r="1744" spans="2:13" customFormat="1" hidden="1">
      <c r="B1744" s="5" t="s">
        <v>1835</v>
      </c>
      <c r="C1744" s="9" t="s">
        <v>200</v>
      </c>
      <c r="D1744" s="7">
        <v>0</v>
      </c>
      <c r="E1744" s="58"/>
      <c r="F1744" s="95"/>
      <c r="G1744" s="7">
        <v>0</v>
      </c>
      <c r="H1744" s="58"/>
      <c r="I1744" s="95"/>
      <c r="J1744" s="7">
        <v>0</v>
      </c>
      <c r="L1744" s="59"/>
      <c r="M1744" s="7">
        <v>0</v>
      </c>
    </row>
    <row r="1745" spans="1:13" customFormat="1" hidden="1">
      <c r="B1745" s="5" t="s">
        <v>1836</v>
      </c>
      <c r="C1745" s="9" t="s">
        <v>202</v>
      </c>
      <c r="D1745" s="7">
        <v>0</v>
      </c>
      <c r="E1745" s="58"/>
      <c r="F1745" s="95"/>
      <c r="G1745" s="7">
        <v>0</v>
      </c>
      <c r="H1745" s="58"/>
      <c r="I1745" s="95"/>
      <c r="J1745" s="7">
        <v>0</v>
      </c>
      <c r="L1745" s="59"/>
      <c r="M1745" s="7">
        <v>0</v>
      </c>
    </row>
    <row r="1746" spans="1:13" customFormat="1" hidden="1">
      <c r="B1746" s="5" t="s">
        <v>1837</v>
      </c>
      <c r="C1746" s="9" t="s">
        <v>204</v>
      </c>
      <c r="D1746" s="7">
        <v>0</v>
      </c>
      <c r="E1746" s="58"/>
      <c r="F1746" s="95"/>
      <c r="G1746" s="7">
        <v>0</v>
      </c>
      <c r="H1746" s="58"/>
      <c r="I1746" s="95"/>
      <c r="J1746" s="7">
        <v>0</v>
      </c>
      <c r="L1746" s="59"/>
      <c r="M1746" s="7">
        <v>0</v>
      </c>
    </row>
    <row r="1747" spans="1:13" customFormat="1" hidden="1">
      <c r="B1747" s="5" t="s">
        <v>1838</v>
      </c>
      <c r="C1747" s="9" t="s">
        <v>206</v>
      </c>
      <c r="D1747" s="7">
        <v>0</v>
      </c>
      <c r="E1747" s="58"/>
      <c r="F1747" s="95"/>
      <c r="G1747" s="7">
        <v>0</v>
      </c>
      <c r="H1747" s="58"/>
      <c r="I1747" s="95"/>
      <c r="J1747" s="7">
        <v>0</v>
      </c>
      <c r="L1747" s="59"/>
      <c r="M1747" s="7">
        <v>0</v>
      </c>
    </row>
    <row r="1748" spans="1:13" customFormat="1" hidden="1">
      <c r="B1748" s="5" t="s">
        <v>1839</v>
      </c>
      <c r="C1748" s="9" t="s">
        <v>208</v>
      </c>
      <c r="D1748" s="7">
        <v>0</v>
      </c>
      <c r="E1748" s="58"/>
      <c r="F1748" s="95"/>
      <c r="G1748" s="7">
        <v>0</v>
      </c>
      <c r="H1748" s="58"/>
      <c r="I1748" s="95"/>
      <c r="J1748" s="7">
        <v>0</v>
      </c>
      <c r="L1748" s="59"/>
      <c r="M1748" s="7">
        <v>0</v>
      </c>
    </row>
    <row r="1749" spans="1:13" customFormat="1" hidden="1">
      <c r="B1749" s="5" t="s">
        <v>1840</v>
      </c>
      <c r="C1749" s="9" t="s">
        <v>210</v>
      </c>
      <c r="D1749" s="7">
        <v>0</v>
      </c>
      <c r="E1749" s="58"/>
      <c r="F1749" s="95"/>
      <c r="G1749" s="7">
        <v>0</v>
      </c>
      <c r="H1749" s="58"/>
      <c r="I1749" s="95"/>
      <c r="J1749" s="7">
        <v>0</v>
      </c>
      <c r="L1749" s="59"/>
      <c r="M1749" s="7">
        <v>0</v>
      </c>
    </row>
    <row r="1750" spans="1:13" customFormat="1" hidden="1">
      <c r="B1750" s="5" t="s">
        <v>1841</v>
      </c>
      <c r="C1750" s="9" t="s">
        <v>212</v>
      </c>
      <c r="D1750" s="7">
        <v>0</v>
      </c>
      <c r="E1750" s="58"/>
      <c r="F1750" s="95"/>
      <c r="G1750" s="7">
        <v>0</v>
      </c>
      <c r="H1750" s="58"/>
      <c r="I1750" s="95"/>
      <c r="J1750" s="7">
        <v>0</v>
      </c>
      <c r="L1750" s="59"/>
      <c r="M1750" s="7">
        <v>0</v>
      </c>
    </row>
    <row r="1751" spans="1:13" customFormat="1" hidden="1">
      <c r="B1751" s="1" t="s">
        <v>1842</v>
      </c>
      <c r="C1751" s="4" t="s">
        <v>214</v>
      </c>
      <c r="D1751" s="10">
        <f>SUM(D1752:D1758)</f>
        <v>0</v>
      </c>
      <c r="E1751" s="58"/>
      <c r="F1751" s="96"/>
      <c r="G1751" s="10">
        <f>SUM(G1752:G1758)</f>
        <v>0</v>
      </c>
      <c r="H1751" s="58"/>
      <c r="I1751" s="96"/>
      <c r="J1751" s="10">
        <f>SUM(J1752:J1758)</f>
        <v>0</v>
      </c>
      <c r="L1751" s="59"/>
      <c r="M1751" s="10">
        <f>SUM(M1752:M1758)</f>
        <v>0</v>
      </c>
    </row>
    <row r="1752" spans="1:13" customFormat="1" hidden="1">
      <c r="B1752" s="5" t="s">
        <v>1843</v>
      </c>
      <c r="C1752" s="9" t="s">
        <v>216</v>
      </c>
      <c r="D1752" s="7">
        <v>0</v>
      </c>
      <c r="E1752" s="58"/>
      <c r="F1752" s="95"/>
      <c r="G1752" s="7">
        <v>0</v>
      </c>
      <c r="H1752" s="58"/>
      <c r="I1752" s="95"/>
      <c r="J1752" s="7">
        <v>0</v>
      </c>
      <c r="L1752" s="59"/>
      <c r="M1752" s="7">
        <v>0</v>
      </c>
    </row>
    <row r="1753" spans="1:13" customFormat="1" hidden="1">
      <c r="B1753" s="5" t="s">
        <v>1843</v>
      </c>
      <c r="C1753" s="9" t="s">
        <v>218</v>
      </c>
      <c r="D1753" s="7">
        <v>0</v>
      </c>
      <c r="E1753" s="58"/>
      <c r="F1753" s="95"/>
      <c r="G1753" s="7">
        <v>0</v>
      </c>
      <c r="H1753" s="58"/>
      <c r="I1753" s="95"/>
      <c r="J1753" s="7">
        <v>0</v>
      </c>
      <c r="L1753" s="59"/>
      <c r="M1753" s="7">
        <v>0</v>
      </c>
    </row>
    <row r="1754" spans="1:13" customFormat="1" hidden="1">
      <c r="B1754" s="5" t="s">
        <v>1844</v>
      </c>
      <c r="C1754" s="9" t="s">
        <v>220</v>
      </c>
      <c r="D1754" s="7">
        <v>0</v>
      </c>
      <c r="E1754" s="58"/>
      <c r="F1754" s="95"/>
      <c r="G1754" s="7">
        <v>0</v>
      </c>
      <c r="H1754" s="58"/>
      <c r="I1754" s="95"/>
      <c r="J1754" s="7">
        <v>0</v>
      </c>
      <c r="L1754" s="59"/>
      <c r="M1754" s="7">
        <v>0</v>
      </c>
    </row>
    <row r="1755" spans="1:13" customFormat="1" hidden="1">
      <c r="B1755" s="5" t="s">
        <v>1845</v>
      </c>
      <c r="C1755" s="9" t="s">
        <v>222</v>
      </c>
      <c r="D1755" s="7">
        <v>0</v>
      </c>
      <c r="E1755" s="58"/>
      <c r="F1755" s="95"/>
      <c r="G1755" s="7">
        <v>0</v>
      </c>
      <c r="H1755" s="58"/>
      <c r="I1755" s="95"/>
      <c r="J1755" s="7">
        <v>0</v>
      </c>
      <c r="L1755" s="59"/>
      <c r="M1755" s="7">
        <v>0</v>
      </c>
    </row>
    <row r="1756" spans="1:13" customFormat="1" hidden="1">
      <c r="B1756" s="5" t="s">
        <v>1846</v>
      </c>
      <c r="C1756" s="9" t="s">
        <v>224</v>
      </c>
      <c r="D1756" s="7">
        <v>0</v>
      </c>
      <c r="E1756" s="58"/>
      <c r="F1756" s="95"/>
      <c r="G1756" s="7">
        <v>0</v>
      </c>
      <c r="H1756" s="58"/>
      <c r="I1756" s="95"/>
      <c r="J1756" s="7">
        <v>0</v>
      </c>
      <c r="L1756" s="59"/>
      <c r="M1756" s="7">
        <v>0</v>
      </c>
    </row>
    <row r="1757" spans="1:13" customFormat="1" hidden="1">
      <c r="B1757" s="5" t="s">
        <v>1847</v>
      </c>
      <c r="C1757" s="9" t="s">
        <v>226</v>
      </c>
      <c r="D1757" s="7">
        <v>0</v>
      </c>
      <c r="E1757" s="58"/>
      <c r="F1757" s="95"/>
      <c r="G1757" s="7">
        <v>0</v>
      </c>
      <c r="H1757" s="58"/>
      <c r="I1757" s="95"/>
      <c r="J1757" s="7">
        <v>0</v>
      </c>
      <c r="L1757" s="59"/>
      <c r="M1757" s="7">
        <v>0</v>
      </c>
    </row>
    <row r="1758" spans="1:13" customFormat="1" hidden="1">
      <c r="B1758" s="5" t="s">
        <v>1848</v>
      </c>
      <c r="C1758" s="9" t="s">
        <v>228</v>
      </c>
      <c r="D1758" s="7">
        <v>0</v>
      </c>
      <c r="E1758" s="58"/>
      <c r="F1758" s="95"/>
      <c r="G1758" s="7">
        <v>0</v>
      </c>
      <c r="H1758" s="58"/>
      <c r="I1758" s="95"/>
      <c r="J1758" s="7">
        <v>0</v>
      </c>
      <c r="L1758" s="59"/>
      <c r="M1758" s="7">
        <v>0</v>
      </c>
    </row>
    <row r="1759" spans="1:13" hidden="1">
      <c r="A1759" s="21" t="s">
        <v>5618</v>
      </c>
      <c r="B1759" s="99" t="s">
        <v>5748</v>
      </c>
      <c r="C1759" s="71" t="s">
        <v>230</v>
      </c>
      <c r="D1759" s="125">
        <f>SUM(D1760:D1761)</f>
        <v>25000</v>
      </c>
      <c r="E1759" s="108"/>
      <c r="F1759" s="126"/>
      <c r="G1759" s="125">
        <f>SUM(G1760:G1761)</f>
        <v>15000</v>
      </c>
      <c r="H1759" s="108"/>
      <c r="I1759" s="126"/>
      <c r="J1759" s="125">
        <f>SUM(J1760:J1761)</f>
        <v>12628.4</v>
      </c>
      <c r="L1759" s="65"/>
      <c r="M1759" s="125">
        <f>SUM(M1760:M1761)</f>
        <v>0</v>
      </c>
    </row>
    <row r="1760" spans="1:13" hidden="1">
      <c r="A1760" s="21" t="s">
        <v>5618</v>
      </c>
      <c r="B1760" s="30" t="s">
        <v>5749</v>
      </c>
      <c r="C1760" s="36" t="s">
        <v>232</v>
      </c>
      <c r="D1760" s="128">
        <v>25000</v>
      </c>
      <c r="E1760" s="108">
        <f>IF(D1760&lt;G1760,G1760-D1760,0)</f>
        <v>0</v>
      </c>
      <c r="F1760" s="108">
        <f>IF(D1760&gt;G1760,D1760-G1760,0)</f>
        <v>10000</v>
      </c>
      <c r="G1760" s="128">
        <v>15000</v>
      </c>
      <c r="H1760" s="108"/>
      <c r="I1760" s="108">
        <v>2371.6</v>
      </c>
      <c r="J1760" s="128">
        <f>+G1760+H1760-I1760</f>
        <v>12628.4</v>
      </c>
      <c r="L1760" s="65"/>
      <c r="M1760" s="128">
        <v>0</v>
      </c>
    </row>
    <row r="1761" spans="2:13" customFormat="1" hidden="1">
      <c r="B1761" s="5" t="s">
        <v>1849</v>
      </c>
      <c r="C1761" s="9" t="s">
        <v>234</v>
      </c>
      <c r="D1761" s="7">
        <v>0</v>
      </c>
      <c r="E1761" s="58"/>
      <c r="F1761" s="95"/>
      <c r="G1761" s="7">
        <v>0</v>
      </c>
      <c r="H1761" s="58"/>
      <c r="I1761" s="95"/>
      <c r="J1761" s="7">
        <v>0</v>
      </c>
      <c r="L1761" s="59"/>
      <c r="M1761" s="7">
        <v>0</v>
      </c>
    </row>
    <row r="1762" spans="2:13" customFormat="1" hidden="1">
      <c r="B1762" s="1" t="s">
        <v>1850</v>
      </c>
      <c r="C1762" s="4" t="s">
        <v>236</v>
      </c>
      <c r="D1762" s="10">
        <f>SUM(D1763:D1766)</f>
        <v>0</v>
      </c>
      <c r="E1762" s="58"/>
      <c r="F1762" s="96"/>
      <c r="G1762" s="10">
        <f>SUM(G1763:G1766)</f>
        <v>0</v>
      </c>
      <c r="H1762" s="58"/>
      <c r="I1762" s="96"/>
      <c r="J1762" s="10">
        <f>SUM(J1763:J1766)</f>
        <v>0</v>
      </c>
      <c r="L1762" s="59"/>
      <c r="M1762" s="10">
        <f>SUM(M1763:M1766)</f>
        <v>0</v>
      </c>
    </row>
    <row r="1763" spans="2:13" customFormat="1" hidden="1">
      <c r="B1763" s="5" t="s">
        <v>1851</v>
      </c>
      <c r="C1763" s="9" t="s">
        <v>238</v>
      </c>
      <c r="D1763" s="7">
        <v>0</v>
      </c>
      <c r="E1763" s="58"/>
      <c r="F1763" s="95"/>
      <c r="G1763" s="7">
        <v>0</v>
      </c>
      <c r="H1763" s="58"/>
      <c r="I1763" s="95"/>
      <c r="J1763" s="7">
        <v>0</v>
      </c>
      <c r="L1763" s="59"/>
      <c r="M1763" s="7">
        <v>0</v>
      </c>
    </row>
    <row r="1764" spans="2:13" customFormat="1" hidden="1">
      <c r="B1764" s="5" t="s">
        <v>1852</v>
      </c>
      <c r="C1764" s="9" t="s">
        <v>240</v>
      </c>
      <c r="D1764" s="7">
        <v>0</v>
      </c>
      <c r="E1764" s="58"/>
      <c r="F1764" s="95"/>
      <c r="G1764" s="7">
        <v>0</v>
      </c>
      <c r="H1764" s="58"/>
      <c r="I1764" s="95"/>
      <c r="J1764" s="7">
        <v>0</v>
      </c>
      <c r="L1764" s="59"/>
      <c r="M1764" s="7">
        <v>0</v>
      </c>
    </row>
    <row r="1765" spans="2:13" customFormat="1" hidden="1">
      <c r="B1765" s="5" t="s">
        <v>1853</v>
      </c>
      <c r="C1765" s="9" t="s">
        <v>242</v>
      </c>
      <c r="D1765" s="7">
        <v>0</v>
      </c>
      <c r="E1765" s="58"/>
      <c r="F1765" s="95"/>
      <c r="G1765" s="7">
        <v>0</v>
      </c>
      <c r="H1765" s="58"/>
      <c r="I1765" s="95"/>
      <c r="J1765" s="7">
        <v>0</v>
      </c>
      <c r="L1765" s="59"/>
      <c r="M1765" s="7">
        <v>0</v>
      </c>
    </row>
    <row r="1766" spans="2:13" customFormat="1" hidden="1">
      <c r="B1766" s="5" t="s">
        <v>1854</v>
      </c>
      <c r="C1766" s="9" t="s">
        <v>244</v>
      </c>
      <c r="D1766" s="7">
        <v>0</v>
      </c>
      <c r="E1766" s="58"/>
      <c r="F1766" s="95"/>
      <c r="G1766" s="7">
        <v>0</v>
      </c>
      <c r="H1766" s="58"/>
      <c r="I1766" s="95"/>
      <c r="J1766" s="7">
        <v>0</v>
      </c>
      <c r="L1766" s="59"/>
      <c r="M1766" s="7">
        <v>0</v>
      </c>
    </row>
    <row r="1767" spans="2:13" customFormat="1" hidden="1">
      <c r="B1767" s="1" t="s">
        <v>1855</v>
      </c>
      <c r="C1767" s="4" t="s">
        <v>246</v>
      </c>
      <c r="D1767" s="10">
        <f>SUM(D1768:D1769)</f>
        <v>0</v>
      </c>
      <c r="E1767" s="58"/>
      <c r="F1767" s="96"/>
      <c r="G1767" s="10">
        <f>SUM(G1768:G1769)</f>
        <v>0</v>
      </c>
      <c r="H1767" s="58"/>
      <c r="I1767" s="96"/>
      <c r="J1767" s="10">
        <f>SUM(J1768:J1769)</f>
        <v>0</v>
      </c>
      <c r="L1767" s="59"/>
      <c r="M1767" s="10">
        <f>SUM(M1768:M1769)</f>
        <v>0</v>
      </c>
    </row>
    <row r="1768" spans="2:13" customFormat="1" hidden="1">
      <c r="B1768" s="5" t="s">
        <v>1856</v>
      </c>
      <c r="C1768" s="9" t="s">
        <v>248</v>
      </c>
      <c r="D1768" s="7">
        <v>0</v>
      </c>
      <c r="E1768" s="58"/>
      <c r="F1768" s="95"/>
      <c r="G1768" s="7">
        <v>0</v>
      </c>
      <c r="H1768" s="58"/>
      <c r="I1768" s="95"/>
      <c r="J1768" s="7">
        <v>0</v>
      </c>
      <c r="L1768" s="59"/>
      <c r="M1768" s="7">
        <v>0</v>
      </c>
    </row>
    <row r="1769" spans="2:13" customFormat="1" hidden="1">
      <c r="B1769" s="5" t="s">
        <v>1857</v>
      </c>
      <c r="C1769" s="9" t="s">
        <v>250</v>
      </c>
      <c r="D1769" s="7">
        <v>0</v>
      </c>
      <c r="E1769" s="58"/>
      <c r="F1769" s="95"/>
      <c r="G1769" s="7">
        <v>0</v>
      </c>
      <c r="H1769" s="58"/>
      <c r="I1769" s="95"/>
      <c r="J1769" s="7">
        <v>0</v>
      </c>
      <c r="L1769" s="59"/>
      <c r="M1769" s="7">
        <v>0</v>
      </c>
    </row>
    <row r="1770" spans="2:13" customFormat="1" hidden="1">
      <c r="B1770" s="1" t="s">
        <v>1858</v>
      </c>
      <c r="C1770" s="4" t="s">
        <v>252</v>
      </c>
      <c r="D1770" s="10">
        <f>SUM(D1771:D1779)</f>
        <v>0</v>
      </c>
      <c r="E1770" s="58"/>
      <c r="F1770" s="96"/>
      <c r="G1770" s="10">
        <f>SUM(G1771:G1779)</f>
        <v>0</v>
      </c>
      <c r="H1770" s="58"/>
      <c r="I1770" s="96"/>
      <c r="J1770" s="10">
        <f>SUM(J1771:J1779)</f>
        <v>0</v>
      </c>
      <c r="L1770" s="59"/>
      <c r="M1770" s="10">
        <f>SUM(M1771:M1779)</f>
        <v>0</v>
      </c>
    </row>
    <row r="1771" spans="2:13" customFormat="1" hidden="1">
      <c r="B1771" s="5" t="s">
        <v>1859</v>
      </c>
      <c r="C1771" s="9" t="s">
        <v>254</v>
      </c>
      <c r="D1771" s="7">
        <v>0</v>
      </c>
      <c r="E1771" s="58"/>
      <c r="F1771" s="95"/>
      <c r="G1771" s="7">
        <v>0</v>
      </c>
      <c r="H1771" s="58"/>
      <c r="I1771" s="95"/>
      <c r="J1771" s="7">
        <v>0</v>
      </c>
      <c r="L1771" s="59"/>
      <c r="M1771" s="7">
        <v>0</v>
      </c>
    </row>
    <row r="1772" spans="2:13" customFormat="1" hidden="1">
      <c r="B1772" s="5" t="s">
        <v>1860</v>
      </c>
      <c r="C1772" s="9" t="s">
        <v>256</v>
      </c>
      <c r="D1772" s="7">
        <v>0</v>
      </c>
      <c r="E1772" s="58"/>
      <c r="F1772" s="95"/>
      <c r="G1772" s="7">
        <v>0</v>
      </c>
      <c r="H1772" s="58"/>
      <c r="I1772" s="95"/>
      <c r="J1772" s="7">
        <v>0</v>
      </c>
      <c r="L1772" s="59"/>
      <c r="M1772" s="7">
        <v>0</v>
      </c>
    </row>
    <row r="1773" spans="2:13" customFormat="1" hidden="1">
      <c r="B1773" s="5" t="s">
        <v>1861</v>
      </c>
      <c r="C1773" s="9" t="s">
        <v>258</v>
      </c>
      <c r="D1773" s="7">
        <v>0</v>
      </c>
      <c r="E1773" s="58"/>
      <c r="F1773" s="95"/>
      <c r="G1773" s="7">
        <v>0</v>
      </c>
      <c r="H1773" s="58"/>
      <c r="I1773" s="95"/>
      <c r="J1773" s="7">
        <v>0</v>
      </c>
      <c r="L1773" s="59"/>
      <c r="M1773" s="7">
        <v>0</v>
      </c>
    </row>
    <row r="1774" spans="2:13" customFormat="1" hidden="1">
      <c r="B1774" s="5" t="s">
        <v>1862</v>
      </c>
      <c r="C1774" s="9" t="s">
        <v>260</v>
      </c>
      <c r="D1774" s="7">
        <v>0</v>
      </c>
      <c r="E1774" s="58"/>
      <c r="F1774" s="95"/>
      <c r="G1774" s="7">
        <v>0</v>
      </c>
      <c r="H1774" s="58"/>
      <c r="I1774" s="95"/>
      <c r="J1774" s="7">
        <v>0</v>
      </c>
      <c r="L1774" s="59"/>
      <c r="M1774" s="7">
        <v>0</v>
      </c>
    </row>
    <row r="1775" spans="2:13" customFormat="1" hidden="1">
      <c r="B1775" s="5" t="s">
        <v>1863</v>
      </c>
      <c r="C1775" s="9" t="s">
        <v>262</v>
      </c>
      <c r="D1775" s="7">
        <v>0</v>
      </c>
      <c r="E1775" s="58"/>
      <c r="F1775" s="95"/>
      <c r="G1775" s="7">
        <v>0</v>
      </c>
      <c r="H1775" s="58"/>
      <c r="I1775" s="95"/>
      <c r="J1775" s="7">
        <v>0</v>
      </c>
      <c r="L1775" s="59"/>
      <c r="M1775" s="7">
        <v>0</v>
      </c>
    </row>
    <row r="1776" spans="2:13" customFormat="1" hidden="1">
      <c r="B1776" s="5" t="s">
        <v>1864</v>
      </c>
      <c r="C1776" s="9" t="s">
        <v>264</v>
      </c>
      <c r="D1776" s="7">
        <v>0</v>
      </c>
      <c r="E1776" s="58"/>
      <c r="F1776" s="95"/>
      <c r="G1776" s="7">
        <v>0</v>
      </c>
      <c r="H1776" s="58"/>
      <c r="I1776" s="95"/>
      <c r="J1776" s="7">
        <v>0</v>
      </c>
      <c r="L1776" s="59"/>
      <c r="M1776" s="7">
        <v>0</v>
      </c>
    </row>
    <row r="1777" spans="1:13" customFormat="1" hidden="1">
      <c r="B1777" s="5" t="s">
        <v>1865</v>
      </c>
      <c r="C1777" s="9" t="s">
        <v>266</v>
      </c>
      <c r="D1777" s="7">
        <v>0</v>
      </c>
      <c r="E1777" s="58"/>
      <c r="F1777" s="95"/>
      <c r="G1777" s="7">
        <v>0</v>
      </c>
      <c r="H1777" s="58"/>
      <c r="I1777" s="95"/>
      <c r="J1777" s="7">
        <v>0</v>
      </c>
      <c r="L1777" s="59"/>
      <c r="M1777" s="7">
        <v>0</v>
      </c>
    </row>
    <row r="1778" spans="1:13" customFormat="1" hidden="1">
      <c r="B1778" s="5" t="s">
        <v>1866</v>
      </c>
      <c r="C1778" s="9" t="s">
        <v>268</v>
      </c>
      <c r="D1778" s="7">
        <v>0</v>
      </c>
      <c r="E1778" s="58"/>
      <c r="F1778" s="95"/>
      <c r="G1778" s="7">
        <v>0</v>
      </c>
      <c r="H1778" s="58"/>
      <c r="I1778" s="95"/>
      <c r="J1778" s="7">
        <v>0</v>
      </c>
      <c r="L1778" s="59"/>
      <c r="M1778" s="7">
        <v>0</v>
      </c>
    </row>
    <row r="1779" spans="1:13" customFormat="1" hidden="1">
      <c r="B1779" s="5" t="s">
        <v>1867</v>
      </c>
      <c r="C1779" s="9" t="s">
        <v>270</v>
      </c>
      <c r="D1779" s="7">
        <v>0</v>
      </c>
      <c r="E1779" s="58"/>
      <c r="F1779" s="95"/>
      <c r="G1779" s="7">
        <v>0</v>
      </c>
      <c r="H1779" s="58"/>
      <c r="I1779" s="95"/>
      <c r="J1779" s="7">
        <v>0</v>
      </c>
      <c r="L1779" s="59"/>
      <c r="M1779" s="7">
        <v>0</v>
      </c>
    </row>
    <row r="1780" spans="1:13" hidden="1">
      <c r="A1780" s="21" t="s">
        <v>5618</v>
      </c>
      <c r="B1780" s="67" t="s">
        <v>5750</v>
      </c>
      <c r="C1780" s="67" t="s">
        <v>271</v>
      </c>
      <c r="D1780" s="100">
        <f>D1781+D1793+D1804+D1815+D1829+D1840+D1848+D1861+D1867</f>
        <v>25000</v>
      </c>
      <c r="E1780" s="108"/>
      <c r="F1780" s="106"/>
      <c r="G1780" s="100">
        <f>G1781+G1793+G1804+G1815+G1829+G1840+G1848+G1861+G1867</f>
        <v>15000</v>
      </c>
      <c r="H1780" s="108"/>
      <c r="I1780" s="106"/>
      <c r="J1780" s="100">
        <f>J1781+J1793+J1804+J1815+J1829+J1840+J1848+J1861+J1867</f>
        <v>1385</v>
      </c>
      <c r="L1780" s="65"/>
      <c r="M1780" s="100">
        <f>M1781+M1793+M1804+M1815+M1829+M1840+M1848+M1861+M1867</f>
        <v>0</v>
      </c>
    </row>
    <row r="1781" spans="1:13" hidden="1">
      <c r="A1781" s="21" t="s">
        <v>5618</v>
      </c>
      <c r="B1781" s="99" t="s">
        <v>5751</v>
      </c>
      <c r="C1781" s="71" t="s">
        <v>273</v>
      </c>
      <c r="D1781" s="125">
        <f>SUM(D1782:D1792)</f>
        <v>4000</v>
      </c>
      <c r="E1781" s="108"/>
      <c r="F1781" s="126"/>
      <c r="G1781" s="125">
        <f>SUM(G1782:G1792)</f>
        <v>4000</v>
      </c>
      <c r="H1781" s="108"/>
      <c r="I1781" s="126"/>
      <c r="J1781" s="125">
        <f>SUM(J1782:J1792)</f>
        <v>1010</v>
      </c>
      <c r="L1781" s="65"/>
      <c r="M1781" s="125">
        <f>SUM(M1782:M1792)</f>
        <v>0</v>
      </c>
    </row>
    <row r="1782" spans="1:13" customFormat="1" hidden="1">
      <c r="B1782" s="5" t="s">
        <v>1868</v>
      </c>
      <c r="C1782" s="9" t="s">
        <v>275</v>
      </c>
      <c r="D1782" s="7">
        <v>0</v>
      </c>
      <c r="E1782" s="58"/>
      <c r="F1782" s="95"/>
      <c r="G1782" s="7">
        <v>0</v>
      </c>
      <c r="H1782" s="58"/>
      <c r="I1782" s="95"/>
      <c r="J1782" s="7">
        <v>0</v>
      </c>
      <c r="L1782" s="59"/>
      <c r="M1782" s="7">
        <v>0</v>
      </c>
    </row>
    <row r="1783" spans="1:13" customFormat="1" hidden="1">
      <c r="B1783" s="5" t="s">
        <v>1869</v>
      </c>
      <c r="C1783" s="9" t="s">
        <v>277</v>
      </c>
      <c r="D1783" s="7">
        <v>0</v>
      </c>
      <c r="E1783" s="58"/>
      <c r="F1783" s="95"/>
      <c r="G1783" s="7">
        <v>0</v>
      </c>
      <c r="H1783" s="58"/>
      <c r="I1783" s="95"/>
      <c r="J1783" s="7">
        <v>0</v>
      </c>
      <c r="L1783" s="59"/>
      <c r="M1783" s="7">
        <v>0</v>
      </c>
    </row>
    <row r="1784" spans="1:13" customFormat="1" hidden="1">
      <c r="B1784" s="5" t="s">
        <v>1870</v>
      </c>
      <c r="C1784" s="9" t="s">
        <v>279</v>
      </c>
      <c r="D1784" s="7">
        <v>0</v>
      </c>
      <c r="E1784" s="58"/>
      <c r="F1784" s="95"/>
      <c r="G1784" s="7">
        <v>0</v>
      </c>
      <c r="H1784" s="58"/>
      <c r="I1784" s="95"/>
      <c r="J1784" s="7">
        <v>0</v>
      </c>
      <c r="L1784" s="59"/>
      <c r="M1784" s="7">
        <v>0</v>
      </c>
    </row>
    <row r="1785" spans="1:13" hidden="1">
      <c r="A1785" s="21" t="s">
        <v>5618</v>
      </c>
      <c r="B1785" s="30" t="s">
        <v>5752</v>
      </c>
      <c r="C1785" s="36" t="s">
        <v>281</v>
      </c>
      <c r="D1785" s="128">
        <v>4000</v>
      </c>
      <c r="E1785" s="108">
        <f>IF(D1785&lt;G1785,G1785-D1785,0)</f>
        <v>0</v>
      </c>
      <c r="F1785" s="108">
        <f>IF(D1785&gt;G1785,D1785-G1785,0)</f>
        <v>0</v>
      </c>
      <c r="G1785" s="128">
        <v>4000</v>
      </c>
      <c r="H1785" s="108"/>
      <c r="I1785" s="108">
        <v>2990</v>
      </c>
      <c r="J1785" s="128">
        <f>+G1785+H1785-I1785</f>
        <v>1010</v>
      </c>
      <c r="L1785" s="65"/>
      <c r="M1785" s="128">
        <v>0</v>
      </c>
    </row>
    <row r="1786" spans="1:13" customFormat="1" hidden="1">
      <c r="B1786" s="5" t="s">
        <v>1871</v>
      </c>
      <c r="C1786" s="9" t="s">
        <v>283</v>
      </c>
      <c r="D1786" s="7">
        <v>0</v>
      </c>
      <c r="E1786" s="58"/>
      <c r="F1786" s="95"/>
      <c r="G1786" s="7">
        <v>0</v>
      </c>
      <c r="H1786" s="58"/>
      <c r="I1786" s="95"/>
      <c r="J1786" s="7">
        <v>0</v>
      </c>
      <c r="L1786" s="59"/>
      <c r="M1786" s="7">
        <v>0</v>
      </c>
    </row>
    <row r="1787" spans="1:13" customFormat="1" hidden="1">
      <c r="B1787" s="5" t="s">
        <v>1872</v>
      </c>
      <c r="C1787" s="9" t="s">
        <v>285</v>
      </c>
      <c r="D1787" s="7">
        <v>0</v>
      </c>
      <c r="E1787" s="58"/>
      <c r="F1787" s="95"/>
      <c r="G1787" s="7">
        <v>0</v>
      </c>
      <c r="H1787" s="58"/>
      <c r="I1787" s="95"/>
      <c r="J1787" s="7">
        <v>0</v>
      </c>
      <c r="L1787" s="59"/>
      <c r="M1787" s="7">
        <v>0</v>
      </c>
    </row>
    <row r="1788" spans="1:13" customFormat="1" hidden="1">
      <c r="B1788" s="5" t="s">
        <v>1873</v>
      </c>
      <c r="C1788" s="9" t="s">
        <v>287</v>
      </c>
      <c r="D1788" s="7">
        <v>0</v>
      </c>
      <c r="E1788" s="58"/>
      <c r="F1788" s="95"/>
      <c r="G1788" s="7">
        <v>0</v>
      </c>
      <c r="H1788" s="58"/>
      <c r="I1788" s="95"/>
      <c r="J1788" s="7">
        <v>0</v>
      </c>
      <c r="L1788" s="59"/>
      <c r="M1788" s="7">
        <v>0</v>
      </c>
    </row>
    <row r="1789" spans="1:13" customFormat="1" hidden="1">
      <c r="B1789" s="5" t="s">
        <v>1874</v>
      </c>
      <c r="C1789" s="9" t="s">
        <v>289</v>
      </c>
      <c r="D1789" s="7">
        <v>0</v>
      </c>
      <c r="E1789" s="58"/>
      <c r="F1789" s="95"/>
      <c r="G1789" s="7">
        <v>0</v>
      </c>
      <c r="H1789" s="58"/>
      <c r="I1789" s="95"/>
      <c r="J1789" s="7">
        <v>0</v>
      </c>
      <c r="L1789" s="59"/>
      <c r="M1789" s="7">
        <v>0</v>
      </c>
    </row>
    <row r="1790" spans="1:13" customFormat="1" hidden="1">
      <c r="B1790" s="5" t="s">
        <v>1875</v>
      </c>
      <c r="C1790" s="9" t="s">
        <v>291</v>
      </c>
      <c r="D1790" s="7">
        <v>0</v>
      </c>
      <c r="E1790" s="58"/>
      <c r="F1790" s="95"/>
      <c r="G1790" s="7">
        <v>0</v>
      </c>
      <c r="H1790" s="58"/>
      <c r="I1790" s="95"/>
      <c r="J1790" s="7">
        <v>0</v>
      </c>
      <c r="L1790" s="59"/>
      <c r="M1790" s="7">
        <v>0</v>
      </c>
    </row>
    <row r="1791" spans="1:13" customFormat="1" hidden="1">
      <c r="B1791" s="5" t="s">
        <v>1876</v>
      </c>
      <c r="C1791" s="9" t="s">
        <v>293</v>
      </c>
      <c r="D1791" s="7">
        <v>0</v>
      </c>
      <c r="E1791" s="58"/>
      <c r="F1791" s="95"/>
      <c r="G1791" s="7">
        <v>0</v>
      </c>
      <c r="H1791" s="58"/>
      <c r="I1791" s="95"/>
      <c r="J1791" s="7">
        <v>0</v>
      </c>
      <c r="L1791" s="59"/>
      <c r="M1791" s="7">
        <v>0</v>
      </c>
    </row>
    <row r="1792" spans="1:13" customFormat="1" hidden="1">
      <c r="B1792" s="5" t="s">
        <v>1877</v>
      </c>
      <c r="C1792" s="9" t="s">
        <v>295</v>
      </c>
      <c r="D1792" s="7">
        <v>0</v>
      </c>
      <c r="E1792" s="58"/>
      <c r="F1792" s="95"/>
      <c r="G1792" s="7">
        <v>0</v>
      </c>
      <c r="H1792" s="58"/>
      <c r="I1792" s="95"/>
      <c r="J1792" s="7">
        <v>0</v>
      </c>
      <c r="L1792" s="59"/>
      <c r="M1792" s="7">
        <v>0</v>
      </c>
    </row>
    <row r="1793" spans="2:13" customFormat="1" hidden="1">
      <c r="B1793" s="1" t="s">
        <v>1878</v>
      </c>
      <c r="C1793" s="4" t="s">
        <v>297</v>
      </c>
      <c r="D1793" s="10">
        <f>SUM(D1794:D1803)</f>
        <v>0</v>
      </c>
      <c r="E1793" s="58"/>
      <c r="F1793" s="96"/>
      <c r="G1793" s="10">
        <f>SUM(G1794:G1803)</f>
        <v>0</v>
      </c>
      <c r="H1793" s="58"/>
      <c r="I1793" s="96"/>
      <c r="J1793" s="10">
        <f>SUM(J1794:J1803)</f>
        <v>0</v>
      </c>
      <c r="L1793" s="59"/>
      <c r="M1793" s="10">
        <f>SUM(M1794:M1803)</f>
        <v>0</v>
      </c>
    </row>
    <row r="1794" spans="2:13" customFormat="1" hidden="1">
      <c r="B1794" s="5" t="s">
        <v>1879</v>
      </c>
      <c r="C1794" s="9" t="s">
        <v>299</v>
      </c>
      <c r="D1794" s="7">
        <v>0</v>
      </c>
      <c r="E1794" s="58"/>
      <c r="F1794" s="95"/>
      <c r="G1794" s="7">
        <v>0</v>
      </c>
      <c r="H1794" s="58"/>
      <c r="I1794" s="95"/>
      <c r="J1794" s="7">
        <v>0</v>
      </c>
      <c r="L1794" s="59"/>
      <c r="M1794" s="7">
        <v>0</v>
      </c>
    </row>
    <row r="1795" spans="2:13" customFormat="1" hidden="1">
      <c r="B1795" s="5" t="s">
        <v>1880</v>
      </c>
      <c r="C1795" s="9" t="s">
        <v>301</v>
      </c>
      <c r="D1795" s="7">
        <v>0</v>
      </c>
      <c r="E1795" s="58"/>
      <c r="F1795" s="95"/>
      <c r="G1795" s="7">
        <v>0</v>
      </c>
      <c r="H1795" s="58"/>
      <c r="I1795" s="95"/>
      <c r="J1795" s="7">
        <v>0</v>
      </c>
      <c r="L1795" s="59"/>
      <c r="M1795" s="7">
        <v>0</v>
      </c>
    </row>
    <row r="1796" spans="2:13" customFormat="1" hidden="1">
      <c r="B1796" s="5" t="s">
        <v>1881</v>
      </c>
      <c r="C1796" s="9" t="s">
        <v>303</v>
      </c>
      <c r="D1796" s="7">
        <v>0</v>
      </c>
      <c r="E1796" s="58"/>
      <c r="F1796" s="95"/>
      <c r="G1796" s="7">
        <v>0</v>
      </c>
      <c r="H1796" s="58"/>
      <c r="I1796" s="95"/>
      <c r="J1796" s="7">
        <v>0</v>
      </c>
      <c r="L1796" s="59"/>
      <c r="M1796" s="7">
        <v>0</v>
      </c>
    </row>
    <row r="1797" spans="2:13" customFormat="1" hidden="1">
      <c r="B1797" s="5" t="s">
        <v>1882</v>
      </c>
      <c r="C1797" s="9" t="s">
        <v>305</v>
      </c>
      <c r="D1797" s="7">
        <v>0</v>
      </c>
      <c r="E1797" s="58"/>
      <c r="F1797" s="95"/>
      <c r="G1797" s="7">
        <v>0</v>
      </c>
      <c r="H1797" s="58"/>
      <c r="I1797" s="95"/>
      <c r="J1797" s="7">
        <v>0</v>
      </c>
      <c r="L1797" s="59"/>
      <c r="M1797" s="7">
        <v>0</v>
      </c>
    </row>
    <row r="1798" spans="2:13" customFormat="1" hidden="1">
      <c r="B1798" s="5" t="s">
        <v>1883</v>
      </c>
      <c r="C1798" s="9" t="s">
        <v>307</v>
      </c>
      <c r="D1798" s="7">
        <v>0</v>
      </c>
      <c r="E1798" s="58"/>
      <c r="F1798" s="95"/>
      <c r="G1798" s="7">
        <v>0</v>
      </c>
      <c r="H1798" s="58"/>
      <c r="I1798" s="95"/>
      <c r="J1798" s="7">
        <v>0</v>
      </c>
      <c r="L1798" s="59"/>
      <c r="M1798" s="7">
        <v>0</v>
      </c>
    </row>
    <row r="1799" spans="2:13" customFormat="1" hidden="1">
      <c r="B1799" s="5" t="s">
        <v>1884</v>
      </c>
      <c r="C1799" s="9" t="s">
        <v>309</v>
      </c>
      <c r="D1799" s="7">
        <v>0</v>
      </c>
      <c r="E1799" s="58"/>
      <c r="F1799" s="95"/>
      <c r="G1799" s="7">
        <v>0</v>
      </c>
      <c r="H1799" s="58"/>
      <c r="I1799" s="95"/>
      <c r="J1799" s="7">
        <v>0</v>
      </c>
      <c r="L1799" s="59"/>
      <c r="M1799" s="7">
        <v>0</v>
      </c>
    </row>
    <row r="1800" spans="2:13" customFormat="1" hidden="1">
      <c r="B1800" s="5" t="s">
        <v>1885</v>
      </c>
      <c r="C1800" s="9" t="s">
        <v>311</v>
      </c>
      <c r="D1800" s="7">
        <v>0</v>
      </c>
      <c r="E1800" s="58"/>
      <c r="F1800" s="95"/>
      <c r="G1800" s="7">
        <v>0</v>
      </c>
      <c r="H1800" s="58"/>
      <c r="I1800" s="95"/>
      <c r="J1800" s="7">
        <v>0</v>
      </c>
      <c r="L1800" s="59"/>
      <c r="M1800" s="7">
        <v>0</v>
      </c>
    </row>
    <row r="1801" spans="2:13" customFormat="1" hidden="1">
      <c r="B1801" s="5" t="s">
        <v>1886</v>
      </c>
      <c r="C1801" s="9" t="s">
        <v>313</v>
      </c>
      <c r="D1801" s="7">
        <v>0</v>
      </c>
      <c r="E1801" s="58"/>
      <c r="F1801" s="95"/>
      <c r="G1801" s="7">
        <v>0</v>
      </c>
      <c r="H1801" s="58"/>
      <c r="I1801" s="95"/>
      <c r="J1801" s="7">
        <v>0</v>
      </c>
      <c r="L1801" s="59"/>
      <c r="M1801" s="7">
        <v>0</v>
      </c>
    </row>
    <row r="1802" spans="2:13" customFormat="1" hidden="1">
      <c r="B1802" s="5" t="s">
        <v>1887</v>
      </c>
      <c r="C1802" s="9" t="s">
        <v>315</v>
      </c>
      <c r="D1802" s="7">
        <v>0</v>
      </c>
      <c r="E1802" s="58"/>
      <c r="F1802" s="95"/>
      <c r="G1802" s="7">
        <v>0</v>
      </c>
      <c r="H1802" s="58"/>
      <c r="I1802" s="95"/>
      <c r="J1802" s="7">
        <v>0</v>
      </c>
      <c r="L1802" s="59"/>
      <c r="M1802" s="7">
        <v>0</v>
      </c>
    </row>
    <row r="1803" spans="2:13" customFormat="1" hidden="1">
      <c r="B1803" s="5" t="s">
        <v>1888</v>
      </c>
      <c r="C1803" s="9" t="s">
        <v>317</v>
      </c>
      <c r="D1803" s="7">
        <v>0</v>
      </c>
      <c r="E1803" s="58"/>
      <c r="F1803" s="95"/>
      <c r="G1803" s="7">
        <v>0</v>
      </c>
      <c r="H1803" s="58"/>
      <c r="I1803" s="95"/>
      <c r="J1803" s="7">
        <v>0</v>
      </c>
      <c r="L1803" s="59"/>
      <c r="M1803" s="7">
        <v>0</v>
      </c>
    </row>
    <row r="1804" spans="2:13" customFormat="1" hidden="1">
      <c r="B1804" s="1" t="s">
        <v>1889</v>
      </c>
      <c r="C1804" s="4" t="s">
        <v>5452</v>
      </c>
      <c r="D1804" s="10">
        <f>SUM(D1805:D1814)</f>
        <v>0</v>
      </c>
      <c r="E1804" s="58"/>
      <c r="F1804" s="96"/>
      <c r="G1804" s="10">
        <f>SUM(G1805:G1814)</f>
        <v>0</v>
      </c>
      <c r="H1804" s="58"/>
      <c r="I1804" s="96"/>
      <c r="J1804" s="10">
        <f>SUM(J1805:J1814)</f>
        <v>0</v>
      </c>
      <c r="L1804" s="59"/>
      <c r="M1804" s="10">
        <f>SUM(M1805:M1814)</f>
        <v>0</v>
      </c>
    </row>
    <row r="1805" spans="2:13" customFormat="1" hidden="1">
      <c r="B1805" s="5" t="s">
        <v>1890</v>
      </c>
      <c r="C1805" s="9" t="s">
        <v>320</v>
      </c>
      <c r="D1805" s="7">
        <v>0</v>
      </c>
      <c r="E1805" s="58"/>
      <c r="F1805" s="95"/>
      <c r="G1805" s="7">
        <v>0</v>
      </c>
      <c r="H1805" s="58"/>
      <c r="I1805" s="95"/>
      <c r="J1805" s="7">
        <v>0</v>
      </c>
      <c r="L1805" s="59"/>
      <c r="M1805" s="7">
        <v>0</v>
      </c>
    </row>
    <row r="1806" spans="2:13" customFormat="1" hidden="1">
      <c r="B1806" s="5" t="s">
        <v>1891</v>
      </c>
      <c r="C1806" s="9" t="s">
        <v>322</v>
      </c>
      <c r="D1806" s="7">
        <v>0</v>
      </c>
      <c r="E1806" s="58"/>
      <c r="F1806" s="95"/>
      <c r="G1806" s="7">
        <v>0</v>
      </c>
      <c r="H1806" s="58"/>
      <c r="I1806" s="95"/>
      <c r="J1806" s="7">
        <v>0</v>
      </c>
      <c r="L1806" s="59"/>
      <c r="M1806" s="7">
        <v>0</v>
      </c>
    </row>
    <row r="1807" spans="2:13" customFormat="1" hidden="1">
      <c r="B1807" s="5" t="s">
        <v>1892</v>
      </c>
      <c r="C1807" s="9" t="s">
        <v>324</v>
      </c>
      <c r="D1807" s="7">
        <v>0</v>
      </c>
      <c r="E1807" s="58"/>
      <c r="F1807" s="95"/>
      <c r="G1807" s="7">
        <v>0</v>
      </c>
      <c r="H1807" s="58"/>
      <c r="I1807" s="95"/>
      <c r="J1807" s="7">
        <v>0</v>
      </c>
      <c r="L1807" s="59"/>
      <c r="M1807" s="7">
        <v>0</v>
      </c>
    </row>
    <row r="1808" spans="2:13" customFormat="1" hidden="1">
      <c r="B1808" s="5" t="s">
        <v>1893</v>
      </c>
      <c r="C1808" s="9" t="s">
        <v>326</v>
      </c>
      <c r="D1808" s="7">
        <v>0</v>
      </c>
      <c r="E1808" s="58"/>
      <c r="F1808" s="95"/>
      <c r="G1808" s="7">
        <v>0</v>
      </c>
      <c r="H1808" s="58"/>
      <c r="I1808" s="95"/>
      <c r="J1808" s="7">
        <v>0</v>
      </c>
      <c r="L1808" s="59"/>
      <c r="M1808" s="7">
        <v>0</v>
      </c>
    </row>
    <row r="1809" spans="2:13" customFormat="1" hidden="1">
      <c r="B1809" s="5" t="s">
        <v>1894</v>
      </c>
      <c r="C1809" s="9" t="s">
        <v>328</v>
      </c>
      <c r="D1809" s="7">
        <v>0</v>
      </c>
      <c r="E1809" s="58"/>
      <c r="F1809" s="95"/>
      <c r="G1809" s="7">
        <v>0</v>
      </c>
      <c r="H1809" s="58"/>
      <c r="I1809" s="95"/>
      <c r="J1809" s="7">
        <v>0</v>
      </c>
      <c r="L1809" s="59"/>
      <c r="M1809" s="7">
        <v>0</v>
      </c>
    </row>
    <row r="1810" spans="2:13" customFormat="1" hidden="1">
      <c r="B1810" s="5" t="s">
        <v>1895</v>
      </c>
      <c r="C1810" s="9" t="s">
        <v>330</v>
      </c>
      <c r="D1810" s="7">
        <v>0</v>
      </c>
      <c r="E1810" s="58"/>
      <c r="F1810" s="95"/>
      <c r="G1810" s="7">
        <v>0</v>
      </c>
      <c r="H1810" s="58"/>
      <c r="I1810" s="95"/>
      <c r="J1810" s="7">
        <v>0</v>
      </c>
      <c r="L1810" s="59"/>
      <c r="M1810" s="7">
        <v>0</v>
      </c>
    </row>
    <row r="1811" spans="2:13" customFormat="1" hidden="1">
      <c r="B1811" s="5" t="s">
        <v>1896</v>
      </c>
      <c r="C1811" s="9" t="s">
        <v>332</v>
      </c>
      <c r="D1811" s="7">
        <v>0</v>
      </c>
      <c r="E1811" s="58"/>
      <c r="F1811" s="95"/>
      <c r="G1811" s="7">
        <v>0</v>
      </c>
      <c r="H1811" s="58"/>
      <c r="I1811" s="95"/>
      <c r="J1811" s="7">
        <v>0</v>
      </c>
      <c r="L1811" s="59"/>
      <c r="M1811" s="7">
        <v>0</v>
      </c>
    </row>
    <row r="1812" spans="2:13" customFormat="1" hidden="1">
      <c r="B1812" s="5" t="s">
        <v>1897</v>
      </c>
      <c r="C1812" s="9" t="s">
        <v>334</v>
      </c>
      <c r="D1812" s="7">
        <v>0</v>
      </c>
      <c r="E1812" s="58"/>
      <c r="F1812" s="95"/>
      <c r="G1812" s="7">
        <v>0</v>
      </c>
      <c r="H1812" s="58"/>
      <c r="I1812" s="95"/>
      <c r="J1812" s="7">
        <v>0</v>
      </c>
      <c r="L1812" s="59"/>
      <c r="M1812" s="7">
        <v>0</v>
      </c>
    </row>
    <row r="1813" spans="2:13" customFormat="1" hidden="1">
      <c r="B1813" s="5" t="s">
        <v>1898</v>
      </c>
      <c r="C1813" s="9" t="s">
        <v>336</v>
      </c>
      <c r="D1813" s="7">
        <v>0</v>
      </c>
      <c r="E1813" s="58"/>
      <c r="F1813" s="95"/>
      <c r="G1813" s="7">
        <v>0</v>
      </c>
      <c r="H1813" s="58"/>
      <c r="I1813" s="95"/>
      <c r="J1813" s="7">
        <v>0</v>
      </c>
      <c r="L1813" s="59"/>
      <c r="M1813" s="7">
        <v>0</v>
      </c>
    </row>
    <row r="1814" spans="2:13" customFormat="1" hidden="1">
      <c r="B1814" s="5" t="s">
        <v>1899</v>
      </c>
      <c r="C1814" s="9" t="s">
        <v>338</v>
      </c>
      <c r="D1814" s="7">
        <v>0</v>
      </c>
      <c r="E1814" s="58"/>
      <c r="F1814" s="95"/>
      <c r="G1814" s="7">
        <v>0</v>
      </c>
      <c r="H1814" s="58"/>
      <c r="I1814" s="95"/>
      <c r="J1814" s="7">
        <v>0</v>
      </c>
      <c r="L1814" s="59"/>
      <c r="M1814" s="7">
        <v>0</v>
      </c>
    </row>
    <row r="1815" spans="2:13" hidden="1">
      <c r="B1815" s="70" t="s">
        <v>1900</v>
      </c>
      <c r="C1815" s="71" t="s">
        <v>340</v>
      </c>
      <c r="D1815" s="60">
        <f>SUM(D1816:D1828)</f>
        <v>0</v>
      </c>
      <c r="E1815" s="58"/>
      <c r="F1815" s="96"/>
      <c r="G1815" s="60">
        <f>SUM(G1816:G1828)</f>
        <v>0</v>
      </c>
      <c r="H1815" s="58"/>
      <c r="I1815" s="96"/>
      <c r="J1815" s="60">
        <f>SUM(J1816:J1828)</f>
        <v>0</v>
      </c>
      <c r="L1815" s="65"/>
      <c r="M1815" s="60">
        <f>SUM(M1816:M1828)</f>
        <v>0</v>
      </c>
    </row>
    <row r="1816" spans="2:13" customFormat="1" hidden="1">
      <c r="B1816" s="5" t="s">
        <v>5321</v>
      </c>
      <c r="C1816" s="9" t="s">
        <v>341</v>
      </c>
      <c r="D1816" s="7">
        <v>0</v>
      </c>
      <c r="E1816" s="58"/>
      <c r="F1816" s="95"/>
      <c r="G1816" s="7">
        <v>0</v>
      </c>
      <c r="H1816" s="58"/>
      <c r="I1816" s="95"/>
      <c r="J1816" s="7">
        <v>0</v>
      </c>
      <c r="L1816" s="59"/>
      <c r="M1816" s="7">
        <v>0</v>
      </c>
    </row>
    <row r="1817" spans="2:13" customFormat="1" hidden="1">
      <c r="B1817" s="5" t="s">
        <v>5322</v>
      </c>
      <c r="C1817" s="9" t="s">
        <v>342</v>
      </c>
      <c r="D1817" s="7">
        <v>0</v>
      </c>
      <c r="E1817" s="58"/>
      <c r="F1817" s="95"/>
      <c r="G1817" s="7">
        <v>0</v>
      </c>
      <c r="H1817" s="58"/>
      <c r="I1817" s="95"/>
      <c r="J1817" s="7">
        <v>0</v>
      </c>
      <c r="L1817" s="59"/>
      <c r="M1817" s="7">
        <v>0</v>
      </c>
    </row>
    <row r="1818" spans="2:13" customFormat="1" hidden="1">
      <c r="B1818" s="5" t="s">
        <v>5323</v>
      </c>
      <c r="C1818" s="9" t="s">
        <v>343</v>
      </c>
      <c r="D1818" s="7">
        <v>0</v>
      </c>
      <c r="E1818" s="58"/>
      <c r="F1818" s="95"/>
      <c r="G1818" s="7">
        <v>0</v>
      </c>
      <c r="H1818" s="58"/>
      <c r="I1818" s="95"/>
      <c r="J1818" s="7">
        <v>0</v>
      </c>
      <c r="L1818" s="59"/>
      <c r="M1818" s="7">
        <v>0</v>
      </c>
    </row>
    <row r="1819" spans="2:13" customFormat="1" hidden="1">
      <c r="B1819" s="5" t="s">
        <v>5324</v>
      </c>
      <c r="C1819" s="9" t="s">
        <v>344</v>
      </c>
      <c r="D1819" s="7">
        <v>0</v>
      </c>
      <c r="E1819" s="58"/>
      <c r="F1819" s="95"/>
      <c r="G1819" s="7">
        <v>0</v>
      </c>
      <c r="H1819" s="58"/>
      <c r="I1819" s="95"/>
      <c r="J1819" s="7">
        <v>0</v>
      </c>
      <c r="L1819" s="59"/>
      <c r="M1819" s="7">
        <v>0</v>
      </c>
    </row>
    <row r="1820" spans="2:13" customFormat="1" hidden="1">
      <c r="B1820" s="5" t="s">
        <v>5325</v>
      </c>
      <c r="C1820" s="9" t="s">
        <v>345</v>
      </c>
      <c r="D1820" s="7">
        <v>0</v>
      </c>
      <c r="E1820" s="58"/>
      <c r="F1820" s="95"/>
      <c r="G1820" s="7">
        <v>0</v>
      </c>
      <c r="H1820" s="58"/>
      <c r="I1820" s="95"/>
      <c r="J1820" s="7">
        <v>0</v>
      </c>
      <c r="L1820" s="59"/>
      <c r="M1820" s="7">
        <v>0</v>
      </c>
    </row>
    <row r="1821" spans="2:13" customFormat="1" hidden="1">
      <c r="B1821" s="5" t="s">
        <v>5326</v>
      </c>
      <c r="C1821" s="9" t="s">
        <v>346</v>
      </c>
      <c r="D1821" s="7">
        <v>0</v>
      </c>
      <c r="E1821" s="58"/>
      <c r="F1821" s="95"/>
      <c r="G1821" s="7">
        <v>0</v>
      </c>
      <c r="H1821" s="58"/>
      <c r="I1821" s="95"/>
      <c r="J1821" s="7">
        <v>0</v>
      </c>
      <c r="L1821" s="59"/>
      <c r="M1821" s="7">
        <v>0</v>
      </c>
    </row>
    <row r="1822" spans="2:13" customFormat="1" hidden="1">
      <c r="B1822" s="5" t="s">
        <v>5327</v>
      </c>
      <c r="C1822" s="9" t="s">
        <v>347</v>
      </c>
      <c r="D1822" s="7">
        <v>0</v>
      </c>
      <c r="E1822" s="58"/>
      <c r="F1822" s="95"/>
      <c r="G1822" s="7">
        <v>0</v>
      </c>
      <c r="H1822" s="58"/>
      <c r="I1822" s="95"/>
      <c r="J1822" s="7">
        <v>0</v>
      </c>
      <c r="L1822" s="59"/>
      <c r="M1822" s="7">
        <v>0</v>
      </c>
    </row>
    <row r="1823" spans="2:13" customFormat="1" hidden="1">
      <c r="B1823" s="5" t="s">
        <v>5328</v>
      </c>
      <c r="C1823" s="9" t="s">
        <v>348</v>
      </c>
      <c r="D1823" s="7">
        <v>0</v>
      </c>
      <c r="E1823" s="58"/>
      <c r="F1823" s="95"/>
      <c r="G1823" s="7">
        <v>0</v>
      </c>
      <c r="H1823" s="58"/>
      <c r="I1823" s="95"/>
      <c r="J1823" s="7">
        <v>0</v>
      </c>
      <c r="L1823" s="59"/>
      <c r="M1823" s="7">
        <v>0</v>
      </c>
    </row>
    <row r="1824" spans="2:13" customFormat="1" hidden="1">
      <c r="B1824" s="5" t="s">
        <v>5329</v>
      </c>
      <c r="C1824" s="9" t="s">
        <v>349</v>
      </c>
      <c r="D1824" s="7">
        <v>0</v>
      </c>
      <c r="E1824" s="58"/>
      <c r="F1824" s="95"/>
      <c r="G1824" s="7">
        <v>0</v>
      </c>
      <c r="H1824" s="58"/>
      <c r="I1824" s="95"/>
      <c r="J1824" s="7">
        <v>0</v>
      </c>
      <c r="L1824" s="59"/>
      <c r="M1824" s="7">
        <v>0</v>
      </c>
    </row>
    <row r="1825" spans="1:13" customFormat="1" hidden="1">
      <c r="B1825" s="5" t="s">
        <v>5330</v>
      </c>
      <c r="C1825" s="9" t="s">
        <v>350</v>
      </c>
      <c r="D1825" s="7">
        <v>0</v>
      </c>
      <c r="E1825" s="58"/>
      <c r="F1825" s="95"/>
      <c r="G1825" s="7">
        <v>0</v>
      </c>
      <c r="H1825" s="58"/>
      <c r="I1825" s="95"/>
      <c r="J1825" s="7">
        <v>0</v>
      </c>
      <c r="L1825" s="59"/>
      <c r="M1825" s="7">
        <v>0</v>
      </c>
    </row>
    <row r="1826" spans="1:13" hidden="1">
      <c r="B1826" s="28" t="s">
        <v>5331</v>
      </c>
      <c r="C1826" s="36" t="s">
        <v>351</v>
      </c>
      <c r="D1826" s="11">
        <v>0</v>
      </c>
      <c r="E1826" s="58"/>
      <c r="F1826" s="95"/>
      <c r="G1826" s="11">
        <v>0</v>
      </c>
      <c r="H1826" s="58"/>
      <c r="I1826" s="95"/>
      <c r="J1826" s="11">
        <v>0</v>
      </c>
      <c r="L1826" s="65"/>
      <c r="M1826" s="11">
        <v>0</v>
      </c>
    </row>
    <row r="1827" spans="1:13" customFormat="1" hidden="1">
      <c r="B1827" s="5" t="s">
        <v>5332</v>
      </c>
      <c r="C1827" s="9" t="s">
        <v>352</v>
      </c>
      <c r="D1827" s="7">
        <v>0</v>
      </c>
      <c r="E1827" s="58"/>
      <c r="F1827" s="95"/>
      <c r="G1827" s="7">
        <v>0</v>
      </c>
      <c r="H1827" s="58"/>
      <c r="I1827" s="95"/>
      <c r="J1827" s="7">
        <v>0</v>
      </c>
      <c r="L1827" s="59"/>
      <c r="M1827" s="7">
        <v>0</v>
      </c>
    </row>
    <row r="1828" spans="1:13" customFormat="1" hidden="1">
      <c r="B1828" s="5" t="s">
        <v>5333</v>
      </c>
      <c r="C1828" s="9" t="s">
        <v>353</v>
      </c>
      <c r="D1828" s="7">
        <v>0</v>
      </c>
      <c r="E1828" s="58"/>
      <c r="F1828" s="95"/>
      <c r="G1828" s="7">
        <v>0</v>
      </c>
      <c r="H1828" s="58"/>
      <c r="I1828" s="95"/>
      <c r="J1828" s="7">
        <v>0</v>
      </c>
      <c r="L1828" s="59"/>
      <c r="M1828" s="7">
        <v>0</v>
      </c>
    </row>
    <row r="1829" spans="1:13" hidden="1">
      <c r="A1829" s="21" t="s">
        <v>5618</v>
      </c>
      <c r="B1829" s="99" t="s">
        <v>5753</v>
      </c>
      <c r="C1829" s="71" t="s">
        <v>355</v>
      </c>
      <c r="D1829" s="125">
        <f>SUM(D1830:D1839)</f>
        <v>20000</v>
      </c>
      <c r="E1829" s="108"/>
      <c r="F1829" s="126"/>
      <c r="G1829" s="125">
        <f>SUM(G1830:G1839)</f>
        <v>10000</v>
      </c>
      <c r="H1829" s="108"/>
      <c r="I1829" s="126"/>
      <c r="J1829" s="125">
        <f>SUM(J1830:J1839)</f>
        <v>0</v>
      </c>
      <c r="L1829" s="65"/>
      <c r="M1829" s="125">
        <f>SUM(M1830:M1839)</f>
        <v>0</v>
      </c>
    </row>
    <row r="1830" spans="1:13" customFormat="1" hidden="1">
      <c r="B1830" s="5" t="s">
        <v>1901</v>
      </c>
      <c r="C1830" s="9" t="s">
        <v>357</v>
      </c>
      <c r="D1830" s="7">
        <v>0</v>
      </c>
      <c r="E1830" s="58"/>
      <c r="F1830" s="95"/>
      <c r="G1830" s="7">
        <v>0</v>
      </c>
      <c r="H1830" s="58"/>
      <c r="I1830" s="95"/>
      <c r="J1830" s="7">
        <v>0</v>
      </c>
      <c r="L1830" s="59"/>
      <c r="M1830" s="7">
        <v>0</v>
      </c>
    </row>
    <row r="1831" spans="1:13" customFormat="1" hidden="1">
      <c r="B1831" s="5" t="s">
        <v>1901</v>
      </c>
      <c r="C1831" s="9" t="s">
        <v>359</v>
      </c>
      <c r="D1831" s="7">
        <v>0</v>
      </c>
      <c r="E1831" s="58"/>
      <c r="F1831" s="95"/>
      <c r="G1831" s="7">
        <v>0</v>
      </c>
      <c r="H1831" s="58"/>
      <c r="I1831" s="95"/>
      <c r="J1831" s="7">
        <v>0</v>
      </c>
      <c r="L1831" s="59"/>
      <c r="M1831" s="7">
        <v>0</v>
      </c>
    </row>
    <row r="1832" spans="1:13" hidden="1">
      <c r="B1832" s="28" t="s">
        <v>1902</v>
      </c>
      <c r="C1832" s="36" t="s">
        <v>361</v>
      </c>
      <c r="D1832" s="11">
        <v>0</v>
      </c>
      <c r="E1832" s="58"/>
      <c r="F1832" s="95"/>
      <c r="G1832" s="11">
        <v>0</v>
      </c>
      <c r="H1832" s="58"/>
      <c r="I1832" s="95"/>
      <c r="J1832" s="11">
        <v>0</v>
      </c>
      <c r="L1832" s="65"/>
      <c r="M1832" s="11">
        <v>0</v>
      </c>
    </row>
    <row r="1833" spans="1:13" customFormat="1" hidden="1">
      <c r="B1833" s="5" t="s">
        <v>1903</v>
      </c>
      <c r="C1833" s="9" t="s">
        <v>363</v>
      </c>
      <c r="D1833" s="7">
        <v>0</v>
      </c>
      <c r="E1833" s="58"/>
      <c r="F1833" s="95"/>
      <c r="G1833" s="7">
        <v>0</v>
      </c>
      <c r="H1833" s="58"/>
      <c r="I1833" s="95"/>
      <c r="J1833" s="7">
        <v>0</v>
      </c>
      <c r="L1833" s="59"/>
      <c r="M1833" s="7">
        <v>0</v>
      </c>
    </row>
    <row r="1834" spans="1:13" hidden="1">
      <c r="A1834" s="21" t="s">
        <v>5618</v>
      </c>
      <c r="B1834" s="30" t="s">
        <v>5754</v>
      </c>
      <c r="C1834" s="36" t="s">
        <v>365</v>
      </c>
      <c r="D1834" s="128">
        <v>20000</v>
      </c>
      <c r="E1834" s="108">
        <f>IF(D1834&lt;G1834,G1834-D1834,0)</f>
        <v>0</v>
      </c>
      <c r="F1834" s="108">
        <f>IF(D1834&gt;G1834,D1834-G1834,0)</f>
        <v>10000</v>
      </c>
      <c r="G1834" s="128">
        <v>10000</v>
      </c>
      <c r="H1834" s="108"/>
      <c r="I1834" s="108">
        <v>10000</v>
      </c>
      <c r="J1834" s="128">
        <f>+G1834+H1834-I1834</f>
        <v>0</v>
      </c>
      <c r="L1834" s="65"/>
      <c r="M1834" s="128">
        <f>+J1834+K1834-L1834</f>
        <v>0</v>
      </c>
    </row>
    <row r="1835" spans="1:13" customFormat="1" hidden="1">
      <c r="B1835" s="5" t="s">
        <v>1904</v>
      </c>
      <c r="C1835" s="9" t="s">
        <v>367</v>
      </c>
      <c r="D1835" s="7">
        <v>0</v>
      </c>
      <c r="E1835" s="58"/>
      <c r="F1835" s="95"/>
      <c r="G1835" s="7">
        <v>0</v>
      </c>
      <c r="H1835" s="58"/>
      <c r="I1835" s="95"/>
      <c r="J1835" s="7">
        <v>0</v>
      </c>
      <c r="L1835" s="59"/>
      <c r="M1835" s="7">
        <v>0</v>
      </c>
    </row>
    <row r="1836" spans="1:13" customFormat="1" hidden="1">
      <c r="B1836" s="5" t="s">
        <v>1905</v>
      </c>
      <c r="C1836" s="9" t="s">
        <v>369</v>
      </c>
      <c r="D1836" s="7">
        <v>0</v>
      </c>
      <c r="E1836" s="58"/>
      <c r="F1836" s="95"/>
      <c r="G1836" s="7">
        <v>0</v>
      </c>
      <c r="H1836" s="58"/>
      <c r="I1836" s="95"/>
      <c r="J1836" s="7">
        <v>0</v>
      </c>
      <c r="L1836" s="59"/>
      <c r="M1836" s="7">
        <v>0</v>
      </c>
    </row>
    <row r="1837" spans="1:13" customFormat="1" hidden="1">
      <c r="B1837" s="5" t="s">
        <v>1906</v>
      </c>
      <c r="C1837" s="9" t="s">
        <v>371</v>
      </c>
      <c r="D1837" s="7">
        <v>0</v>
      </c>
      <c r="E1837" s="58"/>
      <c r="F1837" s="95"/>
      <c r="G1837" s="7">
        <v>0</v>
      </c>
      <c r="H1837" s="58"/>
      <c r="I1837" s="95"/>
      <c r="J1837" s="7">
        <v>0</v>
      </c>
      <c r="L1837" s="59"/>
      <c r="M1837" s="7">
        <v>0</v>
      </c>
    </row>
    <row r="1838" spans="1:13" customFormat="1" hidden="1">
      <c r="B1838" s="5" t="s">
        <v>1907</v>
      </c>
      <c r="C1838" s="9" t="s">
        <v>373</v>
      </c>
      <c r="D1838" s="7">
        <v>0</v>
      </c>
      <c r="E1838" s="58"/>
      <c r="F1838" s="95"/>
      <c r="G1838" s="7">
        <v>0</v>
      </c>
      <c r="H1838" s="58"/>
      <c r="I1838" s="95"/>
      <c r="J1838" s="7">
        <v>0</v>
      </c>
      <c r="L1838" s="59"/>
      <c r="M1838" s="7">
        <v>0</v>
      </c>
    </row>
    <row r="1839" spans="1:13" customFormat="1" hidden="1">
      <c r="B1839" s="5" t="s">
        <v>1908</v>
      </c>
      <c r="C1839" s="9" t="s">
        <v>375</v>
      </c>
      <c r="D1839" s="7">
        <v>0</v>
      </c>
      <c r="E1839" s="58"/>
      <c r="F1839" s="95"/>
      <c r="G1839" s="7">
        <v>0</v>
      </c>
      <c r="H1839" s="58"/>
      <c r="I1839" s="95"/>
      <c r="J1839" s="7">
        <v>0</v>
      </c>
      <c r="L1839" s="59"/>
      <c r="M1839" s="7">
        <v>0</v>
      </c>
    </row>
    <row r="1840" spans="1:13" customFormat="1" hidden="1">
      <c r="B1840" s="1" t="s">
        <v>1909</v>
      </c>
      <c r="C1840" s="4" t="s">
        <v>376</v>
      </c>
      <c r="D1840" s="10">
        <f>SUM(D1841:D1847)</f>
        <v>0</v>
      </c>
      <c r="E1840" s="58"/>
      <c r="F1840" s="96"/>
      <c r="G1840" s="10">
        <f>SUM(G1841:G1847)</f>
        <v>0</v>
      </c>
      <c r="H1840" s="58"/>
      <c r="I1840" s="96"/>
      <c r="J1840" s="10">
        <f>SUM(J1841:J1847)</f>
        <v>0</v>
      </c>
      <c r="L1840" s="59"/>
      <c r="M1840" s="10">
        <f>SUM(M1841:M1847)</f>
        <v>0</v>
      </c>
    </row>
    <row r="1841" spans="2:13" customFormat="1" hidden="1">
      <c r="B1841" s="5" t="s">
        <v>1910</v>
      </c>
      <c r="C1841" s="9" t="s">
        <v>378</v>
      </c>
      <c r="D1841" s="7">
        <v>0</v>
      </c>
      <c r="E1841" s="58"/>
      <c r="F1841" s="95"/>
      <c r="G1841" s="7">
        <v>0</v>
      </c>
      <c r="H1841" s="58"/>
      <c r="I1841" s="95"/>
      <c r="J1841" s="7">
        <v>0</v>
      </c>
      <c r="L1841" s="59"/>
      <c r="M1841" s="7">
        <v>0</v>
      </c>
    </row>
    <row r="1842" spans="2:13" customFormat="1" hidden="1">
      <c r="B1842" s="5" t="s">
        <v>1911</v>
      </c>
      <c r="C1842" s="9" t="s">
        <v>379</v>
      </c>
      <c r="D1842" s="7">
        <v>0</v>
      </c>
      <c r="E1842" s="58"/>
      <c r="F1842" s="95"/>
      <c r="G1842" s="7">
        <v>0</v>
      </c>
      <c r="H1842" s="58"/>
      <c r="I1842" s="95"/>
      <c r="J1842" s="7">
        <v>0</v>
      </c>
      <c r="L1842" s="59"/>
      <c r="M1842" s="7">
        <v>0</v>
      </c>
    </row>
    <row r="1843" spans="2:13" customFormat="1" hidden="1">
      <c r="B1843" s="5" t="s">
        <v>1912</v>
      </c>
      <c r="C1843" s="9" t="s">
        <v>381</v>
      </c>
      <c r="D1843" s="7">
        <v>0</v>
      </c>
      <c r="E1843" s="58"/>
      <c r="F1843" s="95"/>
      <c r="G1843" s="7">
        <v>0</v>
      </c>
      <c r="H1843" s="58"/>
      <c r="I1843" s="95"/>
      <c r="J1843" s="7">
        <v>0</v>
      </c>
      <c r="L1843" s="59"/>
      <c r="M1843" s="7">
        <v>0</v>
      </c>
    </row>
    <row r="1844" spans="2:13" customFormat="1" hidden="1">
      <c r="B1844" s="5" t="s">
        <v>1913</v>
      </c>
      <c r="C1844" s="9" t="s">
        <v>383</v>
      </c>
      <c r="D1844" s="7">
        <v>0</v>
      </c>
      <c r="E1844" s="58"/>
      <c r="F1844" s="95"/>
      <c r="G1844" s="7">
        <v>0</v>
      </c>
      <c r="H1844" s="58"/>
      <c r="I1844" s="95"/>
      <c r="J1844" s="7">
        <v>0</v>
      </c>
      <c r="L1844" s="59"/>
      <c r="M1844" s="7">
        <v>0</v>
      </c>
    </row>
    <row r="1845" spans="2:13" customFormat="1" hidden="1">
      <c r="B1845" s="5" t="s">
        <v>1914</v>
      </c>
      <c r="C1845" s="9" t="s">
        <v>384</v>
      </c>
      <c r="D1845" s="7">
        <v>0</v>
      </c>
      <c r="E1845" s="58"/>
      <c r="F1845" s="95"/>
      <c r="G1845" s="7">
        <v>0</v>
      </c>
      <c r="H1845" s="58"/>
      <c r="I1845" s="95"/>
      <c r="J1845" s="7">
        <v>0</v>
      </c>
      <c r="L1845" s="59"/>
      <c r="M1845" s="7">
        <v>0</v>
      </c>
    </row>
    <row r="1846" spans="2:13" customFormat="1" hidden="1">
      <c r="B1846" s="5" t="s">
        <v>1915</v>
      </c>
      <c r="C1846" s="9" t="s">
        <v>386</v>
      </c>
      <c r="D1846" s="7">
        <v>0</v>
      </c>
      <c r="E1846" s="58"/>
      <c r="F1846" s="95"/>
      <c r="G1846" s="7">
        <v>0</v>
      </c>
      <c r="H1846" s="58"/>
      <c r="I1846" s="95"/>
      <c r="J1846" s="7">
        <v>0</v>
      </c>
      <c r="L1846" s="59"/>
      <c r="M1846" s="7">
        <v>0</v>
      </c>
    </row>
    <row r="1847" spans="2:13" customFormat="1" hidden="1">
      <c r="B1847" s="5" t="s">
        <v>1916</v>
      </c>
      <c r="C1847" s="9" t="s">
        <v>388</v>
      </c>
      <c r="D1847" s="7">
        <v>0</v>
      </c>
      <c r="E1847" s="58"/>
      <c r="F1847" s="95"/>
      <c r="G1847" s="7">
        <v>0</v>
      </c>
      <c r="H1847" s="58"/>
      <c r="I1847" s="95"/>
      <c r="J1847" s="7">
        <v>0</v>
      </c>
      <c r="L1847" s="59"/>
      <c r="M1847" s="7">
        <v>0</v>
      </c>
    </row>
    <row r="1848" spans="2:13" customFormat="1" hidden="1">
      <c r="B1848" s="1" t="s">
        <v>1917</v>
      </c>
      <c r="C1848" s="4" t="s">
        <v>390</v>
      </c>
      <c r="D1848" s="10">
        <f>SUM(D1849:D1860)</f>
        <v>0</v>
      </c>
      <c r="E1848" s="58"/>
      <c r="F1848" s="96"/>
      <c r="G1848" s="10">
        <f>SUM(G1849:G1860)</f>
        <v>0</v>
      </c>
      <c r="H1848" s="58"/>
      <c r="I1848" s="96"/>
      <c r="J1848" s="10">
        <f>SUM(J1849:J1860)</f>
        <v>0</v>
      </c>
      <c r="L1848" s="59"/>
      <c r="M1848" s="10">
        <f>SUM(M1849:M1860)</f>
        <v>0</v>
      </c>
    </row>
    <row r="1849" spans="2:13" customFormat="1" hidden="1">
      <c r="B1849" s="5" t="s">
        <v>1918</v>
      </c>
      <c r="C1849" s="9" t="s">
        <v>392</v>
      </c>
      <c r="D1849" s="7">
        <v>0</v>
      </c>
      <c r="E1849" s="58"/>
      <c r="F1849" s="95"/>
      <c r="G1849" s="7">
        <v>0</v>
      </c>
      <c r="H1849" s="58"/>
      <c r="I1849" s="95"/>
      <c r="J1849" s="7">
        <v>0</v>
      </c>
      <c r="L1849" s="59"/>
      <c r="M1849" s="7">
        <v>0</v>
      </c>
    </row>
    <row r="1850" spans="2:13" customFormat="1" hidden="1">
      <c r="B1850" s="5" t="s">
        <v>1919</v>
      </c>
      <c r="C1850" s="9" t="s">
        <v>394</v>
      </c>
      <c r="D1850" s="7">
        <v>0</v>
      </c>
      <c r="E1850" s="58"/>
      <c r="F1850" s="95"/>
      <c r="G1850" s="7">
        <v>0</v>
      </c>
      <c r="H1850" s="58"/>
      <c r="I1850" s="95"/>
      <c r="J1850" s="7">
        <v>0</v>
      </c>
      <c r="L1850" s="59"/>
      <c r="M1850" s="7">
        <v>0</v>
      </c>
    </row>
    <row r="1851" spans="2:13" customFormat="1" hidden="1">
      <c r="B1851" s="5" t="s">
        <v>1920</v>
      </c>
      <c r="C1851" s="9" t="s">
        <v>396</v>
      </c>
      <c r="D1851" s="7">
        <v>0</v>
      </c>
      <c r="E1851" s="58"/>
      <c r="F1851" s="95"/>
      <c r="G1851" s="7">
        <v>0</v>
      </c>
      <c r="H1851" s="58"/>
      <c r="I1851" s="95"/>
      <c r="J1851" s="7">
        <v>0</v>
      </c>
      <c r="L1851" s="59"/>
      <c r="M1851" s="7">
        <v>0</v>
      </c>
    </row>
    <row r="1852" spans="2:13" customFormat="1" hidden="1">
      <c r="B1852" s="5" t="s">
        <v>1921</v>
      </c>
      <c r="C1852" s="9" t="s">
        <v>398</v>
      </c>
      <c r="D1852" s="7">
        <v>0</v>
      </c>
      <c r="E1852" s="58"/>
      <c r="F1852" s="95"/>
      <c r="G1852" s="7">
        <v>0</v>
      </c>
      <c r="H1852" s="58"/>
      <c r="I1852" s="95"/>
      <c r="J1852" s="7">
        <v>0</v>
      </c>
      <c r="L1852" s="59"/>
      <c r="M1852" s="7">
        <v>0</v>
      </c>
    </row>
    <row r="1853" spans="2:13" customFormat="1" hidden="1">
      <c r="B1853" s="5" t="s">
        <v>1922</v>
      </c>
      <c r="C1853" s="9" t="s">
        <v>400</v>
      </c>
      <c r="D1853" s="7">
        <v>0</v>
      </c>
      <c r="E1853" s="58"/>
      <c r="F1853" s="95"/>
      <c r="G1853" s="7">
        <v>0</v>
      </c>
      <c r="H1853" s="58"/>
      <c r="I1853" s="95"/>
      <c r="J1853" s="7">
        <v>0</v>
      </c>
      <c r="L1853" s="59"/>
      <c r="M1853" s="7">
        <v>0</v>
      </c>
    </row>
    <row r="1854" spans="2:13" customFormat="1" hidden="1">
      <c r="B1854" s="5" t="s">
        <v>1923</v>
      </c>
      <c r="C1854" s="9" t="s">
        <v>402</v>
      </c>
      <c r="D1854" s="7">
        <v>0</v>
      </c>
      <c r="E1854" s="58"/>
      <c r="F1854" s="95"/>
      <c r="G1854" s="7">
        <v>0</v>
      </c>
      <c r="H1854" s="58"/>
      <c r="I1854" s="95"/>
      <c r="J1854" s="7">
        <v>0</v>
      </c>
      <c r="L1854" s="59"/>
      <c r="M1854" s="7">
        <v>0</v>
      </c>
    </row>
    <row r="1855" spans="2:13" customFormat="1" hidden="1">
      <c r="B1855" s="5" t="s">
        <v>1924</v>
      </c>
      <c r="C1855" s="9" t="s">
        <v>404</v>
      </c>
      <c r="D1855" s="7">
        <v>0</v>
      </c>
      <c r="E1855" s="58"/>
      <c r="F1855" s="95"/>
      <c r="G1855" s="7">
        <v>0</v>
      </c>
      <c r="H1855" s="58"/>
      <c r="I1855" s="95"/>
      <c r="J1855" s="7">
        <v>0</v>
      </c>
      <c r="L1855" s="59"/>
      <c r="M1855" s="7">
        <v>0</v>
      </c>
    </row>
    <row r="1856" spans="2:13" customFormat="1" hidden="1">
      <c r="B1856" s="5" t="s">
        <v>1925</v>
      </c>
      <c r="C1856" s="9" t="s">
        <v>406</v>
      </c>
      <c r="D1856" s="7">
        <v>0</v>
      </c>
      <c r="E1856" s="58"/>
      <c r="F1856" s="95"/>
      <c r="G1856" s="7">
        <v>0</v>
      </c>
      <c r="H1856" s="58"/>
      <c r="I1856" s="95"/>
      <c r="J1856" s="7">
        <v>0</v>
      </c>
      <c r="L1856" s="59"/>
      <c r="M1856" s="7">
        <v>0</v>
      </c>
    </row>
    <row r="1857" spans="1:13" customFormat="1" hidden="1">
      <c r="B1857" s="5" t="s">
        <v>1926</v>
      </c>
      <c r="C1857" s="9" t="s">
        <v>408</v>
      </c>
      <c r="D1857" s="7">
        <v>0</v>
      </c>
      <c r="E1857" s="58"/>
      <c r="F1857" s="95"/>
      <c r="G1857" s="7">
        <v>0</v>
      </c>
      <c r="H1857" s="58"/>
      <c r="I1857" s="95"/>
      <c r="J1857" s="7">
        <v>0</v>
      </c>
      <c r="L1857" s="59"/>
      <c r="M1857" s="7">
        <v>0</v>
      </c>
    </row>
    <row r="1858" spans="1:13" customFormat="1" hidden="1">
      <c r="B1858" s="5" t="s">
        <v>1927</v>
      </c>
      <c r="C1858" s="9" t="s">
        <v>410</v>
      </c>
      <c r="D1858" s="7">
        <v>0</v>
      </c>
      <c r="E1858" s="58"/>
      <c r="F1858" s="95"/>
      <c r="G1858" s="7">
        <v>0</v>
      </c>
      <c r="H1858" s="58"/>
      <c r="I1858" s="95"/>
      <c r="J1858" s="7">
        <v>0</v>
      </c>
      <c r="L1858" s="59"/>
      <c r="M1858" s="7">
        <v>0</v>
      </c>
    </row>
    <row r="1859" spans="1:13" customFormat="1" hidden="1">
      <c r="B1859" s="5" t="s">
        <v>1928</v>
      </c>
      <c r="C1859" s="9" t="s">
        <v>412</v>
      </c>
      <c r="D1859" s="7">
        <v>0</v>
      </c>
      <c r="E1859" s="58"/>
      <c r="F1859" s="95"/>
      <c r="G1859" s="7">
        <v>0</v>
      </c>
      <c r="H1859" s="58"/>
      <c r="I1859" s="95"/>
      <c r="J1859" s="7">
        <v>0</v>
      </c>
      <c r="L1859" s="59"/>
      <c r="M1859" s="7">
        <v>0</v>
      </c>
    </row>
    <row r="1860" spans="1:13" customFormat="1" hidden="1">
      <c r="B1860" s="5" t="s">
        <v>1929</v>
      </c>
      <c r="C1860" s="9" t="s">
        <v>414</v>
      </c>
      <c r="D1860" s="7">
        <v>0</v>
      </c>
      <c r="E1860" s="58"/>
      <c r="F1860" s="95"/>
      <c r="G1860" s="7">
        <v>0</v>
      </c>
      <c r="H1860" s="58"/>
      <c r="I1860" s="95"/>
      <c r="J1860" s="7">
        <v>0</v>
      </c>
      <c r="L1860" s="59"/>
      <c r="M1860" s="7">
        <v>0</v>
      </c>
    </row>
    <row r="1861" spans="1:13" customFormat="1" hidden="1">
      <c r="B1861" s="1" t="s">
        <v>1930</v>
      </c>
      <c r="C1861" s="4" t="s">
        <v>415</v>
      </c>
      <c r="D1861" s="10">
        <f>SUM(D1862:D1866)</f>
        <v>0</v>
      </c>
      <c r="E1861" s="58"/>
      <c r="F1861" s="96"/>
      <c r="G1861" s="10">
        <f>SUM(G1862:G1866)</f>
        <v>0</v>
      </c>
      <c r="H1861" s="58"/>
      <c r="I1861" s="96"/>
      <c r="J1861" s="10">
        <f>SUM(J1862:J1866)</f>
        <v>0</v>
      </c>
      <c r="L1861" s="59"/>
      <c r="M1861" s="10">
        <f>SUM(M1862:M1866)</f>
        <v>0</v>
      </c>
    </row>
    <row r="1862" spans="1:13" customFormat="1" hidden="1">
      <c r="B1862" s="5" t="s">
        <v>1931</v>
      </c>
      <c r="C1862" s="9" t="s">
        <v>416</v>
      </c>
      <c r="D1862" s="7">
        <v>0</v>
      </c>
      <c r="E1862" s="58"/>
      <c r="F1862" s="95"/>
      <c r="G1862" s="7">
        <v>0</v>
      </c>
      <c r="H1862" s="58"/>
      <c r="I1862" s="95"/>
      <c r="J1862" s="7">
        <v>0</v>
      </c>
      <c r="L1862" s="59"/>
      <c r="M1862" s="7">
        <v>0</v>
      </c>
    </row>
    <row r="1863" spans="1:13" customFormat="1" hidden="1">
      <c r="B1863" s="5" t="s">
        <v>1932</v>
      </c>
      <c r="C1863" s="9" t="s">
        <v>418</v>
      </c>
      <c r="D1863" s="7">
        <v>0</v>
      </c>
      <c r="E1863" s="58"/>
      <c r="F1863" s="95"/>
      <c r="G1863" s="7">
        <v>0</v>
      </c>
      <c r="H1863" s="58"/>
      <c r="I1863" s="95"/>
      <c r="J1863" s="7">
        <v>0</v>
      </c>
      <c r="L1863" s="59"/>
      <c r="M1863" s="7">
        <v>0</v>
      </c>
    </row>
    <row r="1864" spans="1:13" customFormat="1" hidden="1">
      <c r="B1864" s="5" t="s">
        <v>1933</v>
      </c>
      <c r="C1864" s="9" t="s">
        <v>420</v>
      </c>
      <c r="D1864" s="7">
        <v>0</v>
      </c>
      <c r="E1864" s="58"/>
      <c r="F1864" s="95"/>
      <c r="G1864" s="7">
        <v>0</v>
      </c>
      <c r="H1864" s="58"/>
      <c r="I1864" s="95"/>
      <c r="J1864" s="7">
        <v>0</v>
      </c>
      <c r="L1864" s="59"/>
      <c r="M1864" s="7">
        <v>0</v>
      </c>
    </row>
    <row r="1865" spans="1:13" customFormat="1" hidden="1">
      <c r="B1865" s="5" t="s">
        <v>1934</v>
      </c>
      <c r="C1865" s="9" t="s">
        <v>422</v>
      </c>
      <c r="D1865" s="7">
        <v>0</v>
      </c>
      <c r="E1865" s="58"/>
      <c r="F1865" s="95"/>
      <c r="G1865" s="7">
        <v>0</v>
      </c>
      <c r="H1865" s="58"/>
      <c r="I1865" s="95"/>
      <c r="J1865" s="7">
        <v>0</v>
      </c>
      <c r="L1865" s="59"/>
      <c r="M1865" s="7">
        <v>0</v>
      </c>
    </row>
    <row r="1866" spans="1:13" customFormat="1" hidden="1">
      <c r="B1866" s="5" t="s">
        <v>1935</v>
      </c>
      <c r="C1866" s="9" t="s">
        <v>424</v>
      </c>
      <c r="D1866" s="7">
        <v>0</v>
      </c>
      <c r="E1866" s="58"/>
      <c r="F1866" s="95"/>
      <c r="G1866" s="7">
        <v>0</v>
      </c>
      <c r="H1866" s="58"/>
      <c r="I1866" s="95"/>
      <c r="J1866" s="7">
        <v>0</v>
      </c>
      <c r="L1866" s="59"/>
      <c r="M1866" s="7">
        <v>0</v>
      </c>
    </row>
    <row r="1867" spans="1:13" hidden="1">
      <c r="A1867" s="21" t="s">
        <v>5667</v>
      </c>
      <c r="B1867" s="99" t="s">
        <v>5755</v>
      </c>
      <c r="C1867" s="71" t="s">
        <v>425</v>
      </c>
      <c r="D1867" s="127">
        <f>SUM(D1868:D1872)</f>
        <v>1000</v>
      </c>
      <c r="E1867" s="108"/>
      <c r="F1867" s="126"/>
      <c r="G1867" s="127">
        <f>SUM(G1868:G1872)</f>
        <v>1000</v>
      </c>
      <c r="H1867" s="108"/>
      <c r="I1867" s="126"/>
      <c r="J1867" s="127">
        <f>SUM(J1868:J1872)</f>
        <v>375</v>
      </c>
      <c r="K1867" s="21"/>
      <c r="L1867" s="59"/>
      <c r="M1867" s="127">
        <f>SUM(M1868:M1872)</f>
        <v>0</v>
      </c>
    </row>
    <row r="1868" spans="1:13" hidden="1">
      <c r="A1868" s="21" t="s">
        <v>5667</v>
      </c>
      <c r="B1868" s="30" t="s">
        <v>5756</v>
      </c>
      <c r="C1868" s="36" t="s">
        <v>351</v>
      </c>
      <c r="D1868" s="129">
        <v>1000</v>
      </c>
      <c r="E1868" s="108">
        <f>IF(D1868&lt;G1868,G1868-D1868,0)</f>
        <v>0</v>
      </c>
      <c r="F1868" s="108">
        <f>IF(D1868&gt;G1868,D1868-G1868,0)</f>
        <v>0</v>
      </c>
      <c r="G1868" s="129">
        <v>1000</v>
      </c>
      <c r="H1868" s="108"/>
      <c r="I1868" s="108">
        <v>625</v>
      </c>
      <c r="J1868" s="128">
        <f>+G1868+H1868-I1868</f>
        <v>375</v>
      </c>
      <c r="K1868" s="21"/>
      <c r="L1868" s="59"/>
      <c r="M1868" s="128">
        <v>0</v>
      </c>
    </row>
    <row r="1869" spans="1:13" customFormat="1" hidden="1">
      <c r="B1869" s="5" t="s">
        <v>5471</v>
      </c>
      <c r="C1869" s="9" t="s">
        <v>427</v>
      </c>
      <c r="D1869" s="7">
        <v>0</v>
      </c>
      <c r="E1869" s="58"/>
      <c r="F1869" s="95"/>
      <c r="G1869" s="7">
        <v>0</v>
      </c>
      <c r="H1869" s="58"/>
      <c r="I1869" s="95"/>
      <c r="J1869" s="7">
        <v>0</v>
      </c>
      <c r="L1869" s="59"/>
      <c r="M1869" s="7">
        <v>0</v>
      </c>
    </row>
    <row r="1870" spans="1:13" customFormat="1" hidden="1">
      <c r="B1870" s="5" t="s">
        <v>5472</v>
      </c>
      <c r="C1870" s="9" t="s">
        <v>428</v>
      </c>
      <c r="D1870" s="7">
        <v>0</v>
      </c>
      <c r="E1870" s="58"/>
      <c r="F1870" s="95"/>
      <c r="G1870" s="7">
        <v>0</v>
      </c>
      <c r="H1870" s="58"/>
      <c r="I1870" s="95"/>
      <c r="J1870" s="7">
        <v>0</v>
      </c>
      <c r="L1870" s="59"/>
      <c r="M1870" s="7">
        <v>0</v>
      </c>
    </row>
    <row r="1871" spans="1:13" customFormat="1" hidden="1">
      <c r="B1871" s="5" t="s">
        <v>5473</v>
      </c>
      <c r="C1871" s="9" t="s">
        <v>429</v>
      </c>
      <c r="D1871" s="7">
        <v>0</v>
      </c>
      <c r="E1871" s="58"/>
      <c r="F1871" s="95"/>
      <c r="G1871" s="7">
        <v>0</v>
      </c>
      <c r="H1871" s="58"/>
      <c r="I1871" s="95"/>
      <c r="J1871" s="7">
        <v>0</v>
      </c>
      <c r="L1871" s="59"/>
      <c r="M1871" s="7">
        <v>0</v>
      </c>
    </row>
    <row r="1872" spans="1:13" customFormat="1" hidden="1">
      <c r="B1872" s="5" t="s">
        <v>5474</v>
      </c>
      <c r="C1872" s="9" t="s">
        <v>430</v>
      </c>
      <c r="D1872" s="7">
        <v>0</v>
      </c>
      <c r="E1872" s="58"/>
      <c r="F1872" s="95"/>
      <c r="G1872" s="7">
        <v>0</v>
      </c>
      <c r="H1872" s="58"/>
      <c r="I1872" s="95"/>
      <c r="J1872" s="7">
        <v>0</v>
      </c>
      <c r="L1872" s="59"/>
      <c r="M1872" s="7">
        <v>0</v>
      </c>
    </row>
    <row r="1873" spans="2:13" customFormat="1" hidden="1">
      <c r="B1873" s="1" t="s">
        <v>1936</v>
      </c>
      <c r="C1873" s="4" t="s">
        <v>432</v>
      </c>
      <c r="D1873" s="10">
        <f>D1874+D1883+D1886+D1894+D1903+D1906</f>
        <v>0</v>
      </c>
      <c r="E1873" s="58"/>
      <c r="F1873" s="96"/>
      <c r="G1873" s="10">
        <f>G1874+G1883+G1886+G1894+G1903+G1906</f>
        <v>0</v>
      </c>
      <c r="H1873" s="58"/>
      <c r="I1873" s="96"/>
      <c r="J1873" s="10">
        <f>J1874+J1883+J1886+J1894+J1903+J1906</f>
        <v>0</v>
      </c>
      <c r="L1873" s="59"/>
      <c r="M1873" s="10">
        <f>M1874+M1883+M1886+M1894+M1903+M1906</f>
        <v>0</v>
      </c>
    </row>
    <row r="1874" spans="2:13" customFormat="1" hidden="1">
      <c r="B1874" s="1" t="s">
        <v>1937</v>
      </c>
      <c r="C1874" s="4" t="s">
        <v>434</v>
      </c>
      <c r="D1874" s="10">
        <f>SUM(D1875:D1882)</f>
        <v>0</v>
      </c>
      <c r="E1874" s="58"/>
      <c r="F1874" s="96"/>
      <c r="G1874" s="10">
        <f>SUM(G1875:G1882)</f>
        <v>0</v>
      </c>
      <c r="H1874" s="58"/>
      <c r="I1874" s="96"/>
      <c r="J1874" s="10">
        <f>SUM(J1875:J1882)</f>
        <v>0</v>
      </c>
      <c r="L1874" s="59"/>
      <c r="M1874" s="10">
        <f>SUM(M1875:M1882)</f>
        <v>0</v>
      </c>
    </row>
    <row r="1875" spans="2:13" customFormat="1" hidden="1">
      <c r="B1875" s="5" t="s">
        <v>1938</v>
      </c>
      <c r="C1875" s="9" t="s">
        <v>436</v>
      </c>
      <c r="D1875" s="7">
        <v>0</v>
      </c>
      <c r="E1875" s="58"/>
      <c r="F1875" s="95"/>
      <c r="G1875" s="7">
        <v>0</v>
      </c>
      <c r="H1875" s="58"/>
      <c r="I1875" s="95"/>
      <c r="J1875" s="7">
        <v>0</v>
      </c>
      <c r="L1875" s="59"/>
      <c r="M1875" s="7">
        <v>0</v>
      </c>
    </row>
    <row r="1876" spans="2:13" customFormat="1" hidden="1">
      <c r="B1876" s="5" t="s">
        <v>1939</v>
      </c>
      <c r="C1876" s="9" t="s">
        <v>438</v>
      </c>
      <c r="D1876" s="7">
        <v>0</v>
      </c>
      <c r="E1876" s="58"/>
      <c r="F1876" s="95"/>
      <c r="G1876" s="7">
        <v>0</v>
      </c>
      <c r="H1876" s="58"/>
      <c r="I1876" s="95"/>
      <c r="J1876" s="7">
        <v>0</v>
      </c>
      <c r="L1876" s="59"/>
      <c r="M1876" s="7">
        <v>0</v>
      </c>
    </row>
    <row r="1877" spans="2:13" customFormat="1" hidden="1">
      <c r="B1877" s="5" t="s">
        <v>1940</v>
      </c>
      <c r="C1877" s="9" t="s">
        <v>2445</v>
      </c>
      <c r="D1877" s="7">
        <v>0</v>
      </c>
      <c r="E1877" s="58"/>
      <c r="F1877" s="95"/>
      <c r="G1877" s="7">
        <v>0</v>
      </c>
      <c r="H1877" s="58"/>
      <c r="I1877" s="95"/>
      <c r="J1877" s="7">
        <v>0</v>
      </c>
      <c r="L1877" s="59"/>
      <c r="M1877" s="7">
        <v>0</v>
      </c>
    </row>
    <row r="1878" spans="2:13" customFormat="1" hidden="1">
      <c r="B1878" s="5" t="s">
        <v>1941</v>
      </c>
      <c r="C1878" s="9" t="s">
        <v>441</v>
      </c>
      <c r="D1878" s="7">
        <v>0</v>
      </c>
      <c r="E1878" s="58"/>
      <c r="F1878" s="95"/>
      <c r="G1878" s="7">
        <v>0</v>
      </c>
      <c r="H1878" s="58"/>
      <c r="I1878" s="95"/>
      <c r="J1878" s="7">
        <v>0</v>
      </c>
      <c r="L1878" s="59"/>
      <c r="M1878" s="7">
        <v>0</v>
      </c>
    </row>
    <row r="1879" spans="2:13" customFormat="1" hidden="1">
      <c r="B1879" s="5" t="s">
        <v>1942</v>
      </c>
      <c r="C1879" s="9" t="s">
        <v>443</v>
      </c>
      <c r="D1879" s="7">
        <v>0</v>
      </c>
      <c r="E1879" s="58"/>
      <c r="F1879" s="95"/>
      <c r="G1879" s="7">
        <v>0</v>
      </c>
      <c r="H1879" s="58"/>
      <c r="I1879" s="95"/>
      <c r="J1879" s="7">
        <v>0</v>
      </c>
      <c r="L1879" s="59"/>
      <c r="M1879" s="7">
        <v>0</v>
      </c>
    </row>
    <row r="1880" spans="2:13" customFormat="1" hidden="1">
      <c r="B1880" s="5" t="s">
        <v>1943</v>
      </c>
      <c r="C1880" s="9" t="s">
        <v>445</v>
      </c>
      <c r="D1880" s="7">
        <v>0</v>
      </c>
      <c r="E1880" s="58"/>
      <c r="F1880" s="95"/>
      <c r="G1880" s="7">
        <v>0</v>
      </c>
      <c r="H1880" s="58"/>
      <c r="I1880" s="95"/>
      <c r="J1880" s="7">
        <v>0</v>
      </c>
      <c r="L1880" s="59"/>
      <c r="M1880" s="7">
        <v>0</v>
      </c>
    </row>
    <row r="1881" spans="2:13" customFormat="1" hidden="1">
      <c r="B1881" s="5" t="s">
        <v>1944</v>
      </c>
      <c r="C1881" s="9" t="s">
        <v>2446</v>
      </c>
      <c r="D1881" s="7">
        <v>0</v>
      </c>
      <c r="E1881" s="58"/>
      <c r="F1881" s="95"/>
      <c r="G1881" s="7">
        <v>0</v>
      </c>
      <c r="H1881" s="58"/>
      <c r="I1881" s="95"/>
      <c r="J1881" s="7">
        <v>0</v>
      </c>
      <c r="L1881" s="59"/>
      <c r="M1881" s="7">
        <v>0</v>
      </c>
    </row>
    <row r="1882" spans="2:13" customFormat="1" hidden="1">
      <c r="B1882" s="5" t="s">
        <v>1945</v>
      </c>
      <c r="C1882" s="9" t="s">
        <v>448</v>
      </c>
      <c r="D1882" s="7">
        <v>0</v>
      </c>
      <c r="E1882" s="58"/>
      <c r="F1882" s="95"/>
      <c r="G1882" s="7">
        <v>0</v>
      </c>
      <c r="H1882" s="58"/>
      <c r="I1882" s="95"/>
      <c r="J1882" s="7">
        <v>0</v>
      </c>
      <c r="L1882" s="59"/>
      <c r="M1882" s="7">
        <v>0</v>
      </c>
    </row>
    <row r="1883" spans="2:13" customFormat="1" hidden="1">
      <c r="B1883" s="1" t="s">
        <v>1946</v>
      </c>
      <c r="C1883" s="4" t="s">
        <v>450</v>
      </c>
      <c r="D1883" s="10">
        <f>SUM(D1884:D1885)</f>
        <v>0</v>
      </c>
      <c r="E1883" s="58"/>
      <c r="F1883" s="96"/>
      <c r="G1883" s="10">
        <f>SUM(G1884:G1885)</f>
        <v>0</v>
      </c>
      <c r="H1883" s="58"/>
      <c r="I1883" s="96"/>
      <c r="J1883" s="10">
        <f>SUM(J1884:J1885)</f>
        <v>0</v>
      </c>
      <c r="L1883" s="59"/>
      <c r="M1883" s="10">
        <f>SUM(M1884:M1885)</f>
        <v>0</v>
      </c>
    </row>
    <row r="1884" spans="2:13" customFormat="1" hidden="1">
      <c r="B1884" s="5" t="s">
        <v>1947</v>
      </c>
      <c r="C1884" s="9" t="s">
        <v>452</v>
      </c>
      <c r="D1884" s="7">
        <v>0</v>
      </c>
      <c r="E1884" s="58"/>
      <c r="F1884" s="95"/>
      <c r="G1884" s="7">
        <v>0</v>
      </c>
      <c r="H1884" s="58"/>
      <c r="I1884" s="95"/>
      <c r="J1884" s="7">
        <v>0</v>
      </c>
      <c r="L1884" s="59"/>
      <c r="M1884" s="7">
        <v>0</v>
      </c>
    </row>
    <row r="1885" spans="2:13" customFormat="1" hidden="1">
      <c r="B1885" s="5" t="s">
        <v>1948</v>
      </c>
      <c r="C1885" s="9" t="s">
        <v>454</v>
      </c>
      <c r="D1885" s="7">
        <v>0</v>
      </c>
      <c r="E1885" s="58"/>
      <c r="F1885" s="95"/>
      <c r="G1885" s="7">
        <v>0</v>
      </c>
      <c r="H1885" s="58"/>
      <c r="I1885" s="95"/>
      <c r="J1885" s="7">
        <v>0</v>
      </c>
      <c r="L1885" s="59"/>
      <c r="M1885" s="7">
        <v>0</v>
      </c>
    </row>
    <row r="1886" spans="2:13" customFormat="1" hidden="1">
      <c r="B1886" s="1" t="s">
        <v>1949</v>
      </c>
      <c r="C1886" s="4" t="s">
        <v>456</v>
      </c>
      <c r="D1886" s="10">
        <f>SUM(D1887:D1893)</f>
        <v>0</v>
      </c>
      <c r="E1886" s="58"/>
      <c r="F1886" s="96"/>
      <c r="G1886" s="10">
        <f>SUM(G1887:G1893)</f>
        <v>0</v>
      </c>
      <c r="H1886" s="58"/>
      <c r="I1886" s="96"/>
      <c r="J1886" s="10">
        <f>SUM(J1887:J1893)</f>
        <v>0</v>
      </c>
      <c r="L1886" s="59"/>
      <c r="M1886" s="10">
        <f>SUM(M1887:M1893)</f>
        <v>0</v>
      </c>
    </row>
    <row r="1887" spans="2:13" customFormat="1" hidden="1">
      <c r="B1887" s="5" t="s">
        <v>1950</v>
      </c>
      <c r="C1887" s="9" t="s">
        <v>458</v>
      </c>
      <c r="D1887" s="7">
        <v>0</v>
      </c>
      <c r="E1887" s="58"/>
      <c r="F1887" s="95"/>
      <c r="G1887" s="7">
        <v>0</v>
      </c>
      <c r="H1887" s="58"/>
      <c r="I1887" s="95"/>
      <c r="J1887" s="7">
        <v>0</v>
      </c>
      <c r="L1887" s="59"/>
      <c r="M1887" s="7">
        <v>0</v>
      </c>
    </row>
    <row r="1888" spans="2:13" customFormat="1" hidden="1">
      <c r="B1888" s="5" t="s">
        <v>1951</v>
      </c>
      <c r="C1888" s="9" t="s">
        <v>460</v>
      </c>
      <c r="D1888" s="7">
        <v>0</v>
      </c>
      <c r="E1888" s="58"/>
      <c r="F1888" s="95"/>
      <c r="G1888" s="7">
        <v>0</v>
      </c>
      <c r="H1888" s="58"/>
      <c r="I1888" s="95"/>
      <c r="J1888" s="7">
        <v>0</v>
      </c>
      <c r="L1888" s="59"/>
      <c r="M1888" s="7">
        <v>0</v>
      </c>
    </row>
    <row r="1889" spans="2:13" customFormat="1" hidden="1">
      <c r="B1889" s="5" t="s">
        <v>1952</v>
      </c>
      <c r="C1889" s="9" t="s">
        <v>462</v>
      </c>
      <c r="D1889" s="7">
        <v>0</v>
      </c>
      <c r="E1889" s="58"/>
      <c r="F1889" s="95"/>
      <c r="G1889" s="7">
        <v>0</v>
      </c>
      <c r="H1889" s="58"/>
      <c r="I1889" s="95"/>
      <c r="J1889" s="7">
        <v>0</v>
      </c>
      <c r="L1889" s="59"/>
      <c r="M1889" s="7">
        <v>0</v>
      </c>
    </row>
    <row r="1890" spans="2:13" customFormat="1" hidden="1">
      <c r="B1890" s="5" t="s">
        <v>1953</v>
      </c>
      <c r="C1890" s="9" t="s">
        <v>464</v>
      </c>
      <c r="D1890" s="7">
        <v>0</v>
      </c>
      <c r="E1890" s="58"/>
      <c r="F1890" s="95"/>
      <c r="G1890" s="7">
        <v>0</v>
      </c>
      <c r="H1890" s="58"/>
      <c r="I1890" s="95"/>
      <c r="J1890" s="7">
        <v>0</v>
      </c>
      <c r="L1890" s="59"/>
      <c r="M1890" s="7">
        <v>0</v>
      </c>
    </row>
    <row r="1891" spans="2:13" customFormat="1" hidden="1">
      <c r="B1891" s="5" t="s">
        <v>1954</v>
      </c>
      <c r="C1891" s="9" t="s">
        <v>466</v>
      </c>
      <c r="D1891" s="7">
        <v>0</v>
      </c>
      <c r="E1891" s="58"/>
      <c r="F1891" s="95"/>
      <c r="G1891" s="7">
        <v>0</v>
      </c>
      <c r="H1891" s="58"/>
      <c r="I1891" s="95"/>
      <c r="J1891" s="7">
        <v>0</v>
      </c>
      <c r="L1891" s="59"/>
      <c r="M1891" s="7">
        <v>0</v>
      </c>
    </row>
    <row r="1892" spans="2:13" customFormat="1" hidden="1">
      <c r="B1892" s="5" t="s">
        <v>1955</v>
      </c>
      <c r="C1892" s="9" t="s">
        <v>468</v>
      </c>
      <c r="D1892" s="7">
        <v>0</v>
      </c>
      <c r="E1892" s="58"/>
      <c r="F1892" s="95"/>
      <c r="G1892" s="7">
        <v>0</v>
      </c>
      <c r="H1892" s="58"/>
      <c r="I1892" s="95"/>
      <c r="J1892" s="7">
        <v>0</v>
      </c>
      <c r="L1892" s="59"/>
      <c r="M1892" s="7">
        <v>0</v>
      </c>
    </row>
    <row r="1893" spans="2:13" customFormat="1" hidden="1">
      <c r="B1893" s="5" t="s">
        <v>1956</v>
      </c>
      <c r="C1893" s="9" t="s">
        <v>470</v>
      </c>
      <c r="D1893" s="7">
        <v>0</v>
      </c>
      <c r="E1893" s="58"/>
      <c r="F1893" s="95"/>
      <c r="G1893" s="7">
        <v>0</v>
      </c>
      <c r="H1893" s="58"/>
      <c r="I1893" s="95"/>
      <c r="J1893" s="7">
        <v>0</v>
      </c>
      <c r="L1893" s="59"/>
      <c r="M1893" s="7">
        <v>0</v>
      </c>
    </row>
    <row r="1894" spans="2:13" customFormat="1" hidden="1">
      <c r="B1894" s="1" t="s">
        <v>1957</v>
      </c>
      <c r="C1894" s="4" t="s">
        <v>472</v>
      </c>
      <c r="D1894" s="10">
        <f>SUM(D1895:D1902)</f>
        <v>0</v>
      </c>
      <c r="E1894" s="58"/>
      <c r="F1894" s="96"/>
      <c r="G1894" s="10">
        <f>SUM(G1895:G1902)</f>
        <v>0</v>
      </c>
      <c r="H1894" s="58"/>
      <c r="I1894" s="96"/>
      <c r="J1894" s="10">
        <f>SUM(J1895:J1902)</f>
        <v>0</v>
      </c>
      <c r="L1894" s="59"/>
      <c r="M1894" s="10">
        <f>SUM(M1895:M1902)</f>
        <v>0</v>
      </c>
    </row>
    <row r="1895" spans="2:13" customFormat="1" hidden="1">
      <c r="B1895" s="5" t="s">
        <v>1958</v>
      </c>
      <c r="C1895" s="9" t="s">
        <v>474</v>
      </c>
      <c r="D1895" s="7">
        <v>0</v>
      </c>
      <c r="E1895" s="58"/>
      <c r="F1895" s="95"/>
      <c r="G1895" s="7">
        <v>0</v>
      </c>
      <c r="H1895" s="58"/>
      <c r="I1895" s="95"/>
      <c r="J1895" s="7">
        <v>0</v>
      </c>
      <c r="L1895" s="59"/>
      <c r="M1895" s="7">
        <v>0</v>
      </c>
    </row>
    <row r="1896" spans="2:13" customFormat="1" hidden="1">
      <c r="B1896" s="5" t="s">
        <v>1959</v>
      </c>
      <c r="C1896" s="9" t="s">
        <v>476</v>
      </c>
      <c r="D1896" s="7">
        <v>0</v>
      </c>
      <c r="E1896" s="58"/>
      <c r="F1896" s="95"/>
      <c r="G1896" s="7">
        <v>0</v>
      </c>
      <c r="H1896" s="58"/>
      <c r="I1896" s="95"/>
      <c r="J1896" s="7">
        <v>0</v>
      </c>
      <c r="L1896" s="59"/>
      <c r="M1896" s="7">
        <v>0</v>
      </c>
    </row>
    <row r="1897" spans="2:13" customFormat="1" hidden="1">
      <c r="B1897" s="5" t="s">
        <v>1960</v>
      </c>
      <c r="C1897" s="9" t="s">
        <v>478</v>
      </c>
      <c r="D1897" s="7">
        <v>0</v>
      </c>
      <c r="E1897" s="58"/>
      <c r="F1897" s="95"/>
      <c r="G1897" s="7">
        <v>0</v>
      </c>
      <c r="H1897" s="58"/>
      <c r="I1897" s="95"/>
      <c r="J1897" s="7">
        <v>0</v>
      </c>
      <c r="L1897" s="59"/>
      <c r="M1897" s="7">
        <v>0</v>
      </c>
    </row>
    <row r="1898" spans="2:13" customFormat="1" hidden="1">
      <c r="B1898" s="5" t="s">
        <v>1961</v>
      </c>
      <c r="C1898" s="9" t="s">
        <v>480</v>
      </c>
      <c r="D1898" s="7">
        <v>0</v>
      </c>
      <c r="E1898" s="58"/>
      <c r="F1898" s="95"/>
      <c r="G1898" s="7">
        <v>0</v>
      </c>
      <c r="H1898" s="58"/>
      <c r="I1898" s="95"/>
      <c r="J1898" s="7">
        <v>0</v>
      </c>
      <c r="L1898" s="59"/>
      <c r="M1898" s="7">
        <v>0</v>
      </c>
    </row>
    <row r="1899" spans="2:13" customFormat="1" hidden="1">
      <c r="B1899" s="5" t="s">
        <v>1962</v>
      </c>
      <c r="C1899" s="9" t="s">
        <v>482</v>
      </c>
      <c r="D1899" s="7">
        <v>0</v>
      </c>
      <c r="E1899" s="58"/>
      <c r="F1899" s="95"/>
      <c r="G1899" s="7">
        <v>0</v>
      </c>
      <c r="H1899" s="58"/>
      <c r="I1899" s="95"/>
      <c r="J1899" s="7">
        <v>0</v>
      </c>
      <c r="L1899" s="59"/>
      <c r="M1899" s="7">
        <v>0</v>
      </c>
    </row>
    <row r="1900" spans="2:13" customFormat="1" hidden="1">
      <c r="B1900" s="5" t="s">
        <v>1963</v>
      </c>
      <c r="C1900" s="9" t="s">
        <v>484</v>
      </c>
      <c r="D1900" s="7">
        <v>0</v>
      </c>
      <c r="E1900" s="58"/>
      <c r="F1900" s="95"/>
      <c r="G1900" s="7">
        <v>0</v>
      </c>
      <c r="H1900" s="58"/>
      <c r="I1900" s="95"/>
      <c r="J1900" s="7">
        <v>0</v>
      </c>
      <c r="L1900" s="59"/>
      <c r="M1900" s="7">
        <v>0</v>
      </c>
    </row>
    <row r="1901" spans="2:13" customFormat="1" hidden="1">
      <c r="B1901" s="5" t="s">
        <v>1964</v>
      </c>
      <c r="C1901" s="9" t="s">
        <v>486</v>
      </c>
      <c r="D1901" s="7">
        <v>0</v>
      </c>
      <c r="E1901" s="58"/>
      <c r="F1901" s="95"/>
      <c r="G1901" s="7">
        <v>0</v>
      </c>
      <c r="H1901" s="58"/>
      <c r="I1901" s="95"/>
      <c r="J1901" s="7">
        <v>0</v>
      </c>
      <c r="L1901" s="59"/>
      <c r="M1901" s="7">
        <v>0</v>
      </c>
    </row>
    <row r="1902" spans="2:13" customFormat="1" hidden="1">
      <c r="B1902" s="5" t="s">
        <v>1965</v>
      </c>
      <c r="C1902" s="9" t="s">
        <v>488</v>
      </c>
      <c r="D1902" s="7">
        <v>0</v>
      </c>
      <c r="E1902" s="58"/>
      <c r="F1902" s="95"/>
      <c r="G1902" s="7">
        <v>0</v>
      </c>
      <c r="H1902" s="58"/>
      <c r="I1902" s="95"/>
      <c r="J1902" s="7">
        <v>0</v>
      </c>
      <c r="L1902" s="59"/>
      <c r="M1902" s="7">
        <v>0</v>
      </c>
    </row>
    <row r="1903" spans="2:13" customFormat="1" hidden="1">
      <c r="B1903" s="1" t="s">
        <v>1966</v>
      </c>
      <c r="C1903" s="4" t="s">
        <v>490</v>
      </c>
      <c r="D1903" s="10">
        <f>SUM(D1904:D1905)</f>
        <v>0</v>
      </c>
      <c r="E1903" s="58"/>
      <c r="F1903" s="96"/>
      <c r="G1903" s="10">
        <f>SUM(G1904:G1905)</f>
        <v>0</v>
      </c>
      <c r="H1903" s="58"/>
      <c r="I1903" s="96"/>
      <c r="J1903" s="10">
        <f>SUM(J1904:J1905)</f>
        <v>0</v>
      </c>
      <c r="L1903" s="59"/>
      <c r="M1903" s="10">
        <f>SUM(M1904:M1905)</f>
        <v>0</v>
      </c>
    </row>
    <row r="1904" spans="2:13" customFormat="1" hidden="1">
      <c r="B1904" s="5" t="s">
        <v>1967</v>
      </c>
      <c r="C1904" s="9" t="s">
        <v>492</v>
      </c>
      <c r="D1904" s="7">
        <v>0</v>
      </c>
      <c r="E1904" s="58"/>
      <c r="F1904" s="95"/>
      <c r="G1904" s="7">
        <v>0</v>
      </c>
      <c r="H1904" s="58"/>
      <c r="I1904" s="95"/>
      <c r="J1904" s="7">
        <v>0</v>
      </c>
      <c r="L1904" s="59"/>
      <c r="M1904" s="7">
        <v>0</v>
      </c>
    </row>
    <row r="1905" spans="2:13" customFormat="1" hidden="1">
      <c r="B1905" s="5" t="s">
        <v>1967</v>
      </c>
      <c r="C1905" s="9" t="s">
        <v>494</v>
      </c>
      <c r="D1905" s="7">
        <v>0</v>
      </c>
      <c r="E1905" s="58"/>
      <c r="F1905" s="95"/>
      <c r="G1905" s="7">
        <v>0</v>
      </c>
      <c r="H1905" s="58"/>
      <c r="I1905" s="95"/>
      <c r="J1905" s="7">
        <v>0</v>
      </c>
      <c r="L1905" s="59"/>
      <c r="M1905" s="7">
        <v>0</v>
      </c>
    </row>
    <row r="1906" spans="2:13" customFormat="1" hidden="1">
      <c r="B1906" s="1" t="s">
        <v>1968</v>
      </c>
      <c r="C1906" s="4" t="s">
        <v>5519</v>
      </c>
      <c r="D1906" s="10">
        <f>SUM(D1907:D1908)</f>
        <v>0</v>
      </c>
      <c r="E1906" s="58"/>
      <c r="F1906" s="96"/>
      <c r="G1906" s="10">
        <f>SUM(G1907:G1908)</f>
        <v>0</v>
      </c>
      <c r="H1906" s="58"/>
      <c r="I1906" s="96"/>
      <c r="J1906" s="10">
        <f>SUM(J1907:J1908)</f>
        <v>0</v>
      </c>
      <c r="L1906" s="59"/>
      <c r="M1906" s="10">
        <f>SUM(M1907:M1908)</f>
        <v>0</v>
      </c>
    </row>
    <row r="1907" spans="2:13" customFormat="1" hidden="1">
      <c r="B1907" s="5" t="s">
        <v>1969</v>
      </c>
      <c r="C1907" s="9" t="s">
        <v>497</v>
      </c>
      <c r="D1907" s="7">
        <v>0</v>
      </c>
      <c r="E1907" s="58"/>
      <c r="F1907" s="95"/>
      <c r="G1907" s="7">
        <v>0</v>
      </c>
      <c r="H1907" s="58"/>
      <c r="I1907" s="95"/>
      <c r="J1907" s="7">
        <v>0</v>
      </c>
      <c r="L1907" s="59"/>
      <c r="M1907" s="7">
        <v>0</v>
      </c>
    </row>
    <row r="1908" spans="2:13" customFormat="1" hidden="1">
      <c r="B1908" s="5" t="s">
        <v>1970</v>
      </c>
      <c r="C1908" s="9" t="s">
        <v>499</v>
      </c>
      <c r="D1908" s="7">
        <v>0</v>
      </c>
      <c r="E1908" s="58"/>
      <c r="F1908" s="95"/>
      <c r="G1908" s="7">
        <v>0</v>
      </c>
      <c r="H1908" s="58"/>
      <c r="I1908" s="95"/>
      <c r="J1908" s="7">
        <v>0</v>
      </c>
      <c r="L1908" s="59"/>
      <c r="M1908" s="7">
        <v>0</v>
      </c>
    </row>
    <row r="1909" spans="2:13" customFormat="1" hidden="1">
      <c r="B1909" s="1" t="s">
        <v>1971</v>
      </c>
      <c r="C1909" s="4" t="s">
        <v>501</v>
      </c>
      <c r="D1909" s="10">
        <f>D1910+D1919+D1924+D1927+D1934+D1936+D1945+D1955+D1961</f>
        <v>0</v>
      </c>
      <c r="E1909" s="58"/>
      <c r="F1909" s="96"/>
      <c r="G1909" s="10">
        <f>G1910+G1919+G1924+G1927+G1934+G1936+G1945+G1955+G1961</f>
        <v>0</v>
      </c>
      <c r="H1909" s="58"/>
      <c r="I1909" s="96"/>
      <c r="J1909" s="10">
        <f>J1910+J1919+J1924+J1927+J1934+J1936+J1945+J1955+J1961</f>
        <v>0</v>
      </c>
      <c r="L1909" s="59"/>
      <c r="M1909" s="10">
        <f>M1910+M1919+M1924+M1927+M1934+M1936+M1945+M1955+M1961</f>
        <v>0</v>
      </c>
    </row>
    <row r="1910" spans="2:13" customFormat="1" hidden="1">
      <c r="B1910" s="1" t="s">
        <v>1972</v>
      </c>
      <c r="C1910" s="4" t="s">
        <v>503</v>
      </c>
      <c r="D1910" s="10">
        <f>SUM(D1911:D1918)</f>
        <v>0</v>
      </c>
      <c r="E1910" s="58"/>
      <c r="F1910" s="96"/>
      <c r="G1910" s="10">
        <f>SUM(G1911:G1918)</f>
        <v>0</v>
      </c>
      <c r="H1910" s="58"/>
      <c r="I1910" s="96"/>
      <c r="J1910" s="10">
        <f>SUM(J1911:J1918)</f>
        <v>0</v>
      </c>
      <c r="L1910" s="59"/>
      <c r="M1910" s="10">
        <f>SUM(M1911:M1918)</f>
        <v>0</v>
      </c>
    </row>
    <row r="1911" spans="2:13" customFormat="1" hidden="1">
      <c r="B1911" s="5" t="s">
        <v>1973</v>
      </c>
      <c r="C1911" s="9" t="s">
        <v>505</v>
      </c>
      <c r="D1911" s="7">
        <v>0</v>
      </c>
      <c r="E1911" s="58"/>
      <c r="F1911" s="95"/>
      <c r="G1911" s="7">
        <v>0</v>
      </c>
      <c r="H1911" s="58"/>
      <c r="I1911" s="95"/>
      <c r="J1911" s="7">
        <v>0</v>
      </c>
      <c r="L1911" s="59"/>
      <c r="M1911" s="7">
        <v>0</v>
      </c>
    </row>
    <row r="1912" spans="2:13" customFormat="1" hidden="1">
      <c r="B1912" s="5" t="s">
        <v>1974</v>
      </c>
      <c r="C1912" s="9" t="s">
        <v>507</v>
      </c>
      <c r="D1912" s="7">
        <v>0</v>
      </c>
      <c r="E1912" s="58"/>
      <c r="F1912" s="95"/>
      <c r="G1912" s="7">
        <v>0</v>
      </c>
      <c r="H1912" s="58"/>
      <c r="I1912" s="95"/>
      <c r="J1912" s="7">
        <v>0</v>
      </c>
      <c r="L1912" s="59"/>
      <c r="M1912" s="7">
        <v>0</v>
      </c>
    </row>
    <row r="1913" spans="2:13" customFormat="1" hidden="1">
      <c r="B1913" s="5" t="s">
        <v>1975</v>
      </c>
      <c r="C1913" s="9" t="s">
        <v>509</v>
      </c>
      <c r="D1913" s="7">
        <v>0</v>
      </c>
      <c r="E1913" s="58"/>
      <c r="F1913" s="95"/>
      <c r="G1913" s="7">
        <v>0</v>
      </c>
      <c r="H1913" s="58"/>
      <c r="I1913" s="95"/>
      <c r="J1913" s="7">
        <v>0</v>
      </c>
      <c r="L1913" s="59"/>
      <c r="M1913" s="7">
        <v>0</v>
      </c>
    </row>
    <row r="1914" spans="2:13" customFormat="1" hidden="1">
      <c r="B1914" s="5" t="s">
        <v>1976</v>
      </c>
      <c r="C1914" s="9" t="s">
        <v>511</v>
      </c>
      <c r="D1914" s="7">
        <v>0</v>
      </c>
      <c r="E1914" s="58"/>
      <c r="F1914" s="95"/>
      <c r="G1914" s="7">
        <v>0</v>
      </c>
      <c r="H1914" s="58"/>
      <c r="I1914" s="95"/>
      <c r="J1914" s="7">
        <v>0</v>
      </c>
      <c r="L1914" s="59"/>
      <c r="M1914" s="7">
        <v>0</v>
      </c>
    </row>
    <row r="1915" spans="2:13" customFormat="1" hidden="1">
      <c r="B1915" s="5" t="s">
        <v>1977</v>
      </c>
      <c r="C1915" s="9" t="s">
        <v>513</v>
      </c>
      <c r="D1915" s="7">
        <v>0</v>
      </c>
      <c r="E1915" s="58"/>
      <c r="F1915" s="95"/>
      <c r="G1915" s="7">
        <v>0</v>
      </c>
      <c r="H1915" s="58"/>
      <c r="I1915" s="95"/>
      <c r="J1915" s="7">
        <v>0</v>
      </c>
      <c r="L1915" s="59"/>
      <c r="M1915" s="7">
        <v>0</v>
      </c>
    </row>
    <row r="1916" spans="2:13" customFormat="1" hidden="1">
      <c r="B1916" s="5" t="s">
        <v>1978</v>
      </c>
      <c r="C1916" s="9" t="s">
        <v>515</v>
      </c>
      <c r="D1916" s="7">
        <v>0</v>
      </c>
      <c r="E1916" s="58"/>
      <c r="F1916" s="95"/>
      <c r="G1916" s="7">
        <v>0</v>
      </c>
      <c r="H1916" s="58"/>
      <c r="I1916" s="95"/>
      <c r="J1916" s="7">
        <v>0</v>
      </c>
      <c r="L1916" s="59"/>
      <c r="M1916" s="7">
        <v>0</v>
      </c>
    </row>
    <row r="1917" spans="2:13" customFormat="1" hidden="1">
      <c r="B1917" s="5" t="s">
        <v>1979</v>
      </c>
      <c r="C1917" s="9" t="s">
        <v>517</v>
      </c>
      <c r="D1917" s="7">
        <v>0</v>
      </c>
      <c r="E1917" s="58"/>
      <c r="F1917" s="95"/>
      <c r="G1917" s="7">
        <v>0</v>
      </c>
      <c r="H1917" s="58"/>
      <c r="I1917" s="95"/>
      <c r="J1917" s="7">
        <v>0</v>
      </c>
      <c r="L1917" s="59"/>
      <c r="M1917" s="7">
        <v>0</v>
      </c>
    </row>
    <row r="1918" spans="2:13" customFormat="1" hidden="1">
      <c r="B1918" s="5" t="s">
        <v>1980</v>
      </c>
      <c r="C1918" s="9" t="s">
        <v>519</v>
      </c>
      <c r="D1918" s="7">
        <v>0</v>
      </c>
      <c r="E1918" s="58"/>
      <c r="F1918" s="95"/>
      <c r="G1918" s="7">
        <v>0</v>
      </c>
      <c r="H1918" s="58"/>
      <c r="I1918" s="95"/>
      <c r="J1918" s="7">
        <v>0</v>
      </c>
      <c r="L1918" s="59"/>
      <c r="M1918" s="7">
        <v>0</v>
      </c>
    </row>
    <row r="1919" spans="2:13" customFormat="1" hidden="1">
      <c r="B1919" s="1" t="s">
        <v>1981</v>
      </c>
      <c r="C1919" s="4" t="s">
        <v>521</v>
      </c>
      <c r="D1919" s="10">
        <f>SUM(D1920:D1923)</f>
        <v>0</v>
      </c>
      <c r="E1919" s="58"/>
      <c r="F1919" s="96"/>
      <c r="G1919" s="10">
        <f>SUM(G1920:G1923)</f>
        <v>0</v>
      </c>
      <c r="H1919" s="58"/>
      <c r="I1919" s="96"/>
      <c r="J1919" s="10">
        <f>SUM(J1920:J1923)</f>
        <v>0</v>
      </c>
      <c r="L1919" s="59"/>
      <c r="M1919" s="10">
        <f>SUM(M1920:M1923)</f>
        <v>0</v>
      </c>
    </row>
    <row r="1920" spans="2:13" customFormat="1" hidden="1">
      <c r="B1920" s="5" t="s">
        <v>1982</v>
      </c>
      <c r="C1920" s="9" t="s">
        <v>523</v>
      </c>
      <c r="D1920" s="7">
        <v>0</v>
      </c>
      <c r="E1920" s="58"/>
      <c r="F1920" s="95"/>
      <c r="G1920" s="7">
        <v>0</v>
      </c>
      <c r="H1920" s="58"/>
      <c r="I1920" s="95"/>
      <c r="J1920" s="7">
        <v>0</v>
      </c>
      <c r="L1920" s="59"/>
      <c r="M1920" s="7">
        <v>0</v>
      </c>
    </row>
    <row r="1921" spans="2:13" customFormat="1" hidden="1">
      <c r="B1921" s="5" t="s">
        <v>1983</v>
      </c>
      <c r="C1921" s="9" t="s">
        <v>525</v>
      </c>
      <c r="D1921" s="7">
        <v>0</v>
      </c>
      <c r="E1921" s="58"/>
      <c r="F1921" s="95"/>
      <c r="G1921" s="7">
        <v>0</v>
      </c>
      <c r="H1921" s="58"/>
      <c r="I1921" s="95"/>
      <c r="J1921" s="7">
        <v>0</v>
      </c>
      <c r="L1921" s="59"/>
      <c r="M1921" s="7">
        <v>0</v>
      </c>
    </row>
    <row r="1922" spans="2:13" customFormat="1" hidden="1">
      <c r="B1922" s="5" t="s">
        <v>1984</v>
      </c>
      <c r="C1922" s="9" t="s">
        <v>527</v>
      </c>
      <c r="D1922" s="7">
        <v>0</v>
      </c>
      <c r="E1922" s="58"/>
      <c r="F1922" s="95"/>
      <c r="G1922" s="7">
        <v>0</v>
      </c>
      <c r="H1922" s="58"/>
      <c r="I1922" s="95"/>
      <c r="J1922" s="7">
        <v>0</v>
      </c>
      <c r="L1922" s="59"/>
      <c r="M1922" s="7">
        <v>0</v>
      </c>
    </row>
    <row r="1923" spans="2:13" customFormat="1" hidden="1">
      <c r="B1923" s="5" t="s">
        <v>1985</v>
      </c>
      <c r="C1923" s="9" t="s">
        <v>529</v>
      </c>
      <c r="D1923" s="7">
        <v>0</v>
      </c>
      <c r="E1923" s="58"/>
      <c r="F1923" s="95"/>
      <c r="G1923" s="7">
        <v>0</v>
      </c>
      <c r="H1923" s="58"/>
      <c r="I1923" s="95"/>
      <c r="J1923" s="7">
        <v>0</v>
      </c>
      <c r="L1923" s="59"/>
      <c r="M1923" s="7">
        <v>0</v>
      </c>
    </row>
    <row r="1924" spans="2:13" customFormat="1" hidden="1">
      <c r="B1924" s="1" t="s">
        <v>1986</v>
      </c>
      <c r="C1924" s="4" t="s">
        <v>531</v>
      </c>
      <c r="D1924" s="10">
        <f>SUM(D1925:D1926)</f>
        <v>0</v>
      </c>
      <c r="E1924" s="58"/>
      <c r="F1924" s="96"/>
      <c r="G1924" s="10">
        <f>SUM(G1925:G1926)</f>
        <v>0</v>
      </c>
      <c r="H1924" s="58"/>
      <c r="I1924" s="96"/>
      <c r="J1924" s="10">
        <f>SUM(J1925:J1926)</f>
        <v>0</v>
      </c>
      <c r="L1924" s="59"/>
      <c r="M1924" s="10">
        <f>SUM(M1925:M1926)</f>
        <v>0</v>
      </c>
    </row>
    <row r="1925" spans="2:13" customFormat="1" hidden="1">
      <c r="B1925" s="5" t="s">
        <v>1987</v>
      </c>
      <c r="C1925" s="9" t="s">
        <v>533</v>
      </c>
      <c r="D1925" s="7">
        <v>0</v>
      </c>
      <c r="E1925" s="58"/>
      <c r="F1925" s="95"/>
      <c r="G1925" s="7">
        <v>0</v>
      </c>
      <c r="H1925" s="58"/>
      <c r="I1925" s="95"/>
      <c r="J1925" s="7">
        <v>0</v>
      </c>
      <c r="L1925" s="59"/>
      <c r="M1925" s="7">
        <v>0</v>
      </c>
    </row>
    <row r="1926" spans="2:13" customFormat="1" hidden="1">
      <c r="B1926" s="5" t="s">
        <v>1988</v>
      </c>
      <c r="C1926" s="9" t="s">
        <v>535</v>
      </c>
      <c r="D1926" s="7">
        <v>0</v>
      </c>
      <c r="E1926" s="58"/>
      <c r="F1926" s="95"/>
      <c r="G1926" s="7">
        <v>0</v>
      </c>
      <c r="H1926" s="58"/>
      <c r="I1926" s="95"/>
      <c r="J1926" s="7">
        <v>0</v>
      </c>
      <c r="L1926" s="59"/>
      <c r="M1926" s="7">
        <v>0</v>
      </c>
    </row>
    <row r="1927" spans="2:13" customFormat="1" hidden="1">
      <c r="B1927" s="1" t="s">
        <v>1989</v>
      </c>
      <c r="C1927" s="4" t="s">
        <v>537</v>
      </c>
      <c r="D1927" s="10">
        <f>SUM(D1928:D1933)</f>
        <v>0</v>
      </c>
      <c r="E1927" s="58"/>
      <c r="F1927" s="96"/>
      <c r="G1927" s="10">
        <f>SUM(G1928:G1933)</f>
        <v>0</v>
      </c>
      <c r="H1927" s="58"/>
      <c r="I1927" s="96"/>
      <c r="J1927" s="10">
        <f>SUM(J1928:J1933)</f>
        <v>0</v>
      </c>
      <c r="L1927" s="59"/>
      <c r="M1927" s="10">
        <f>SUM(M1928:M1933)</f>
        <v>0</v>
      </c>
    </row>
    <row r="1928" spans="2:13" customFormat="1" hidden="1">
      <c r="B1928" s="5" t="s">
        <v>1990</v>
      </c>
      <c r="C1928" s="9" t="s">
        <v>539</v>
      </c>
      <c r="D1928" s="7">
        <v>0</v>
      </c>
      <c r="E1928" s="58"/>
      <c r="F1928" s="95"/>
      <c r="G1928" s="7">
        <v>0</v>
      </c>
      <c r="H1928" s="58"/>
      <c r="I1928" s="95"/>
      <c r="J1928" s="7">
        <v>0</v>
      </c>
      <c r="L1928" s="59"/>
      <c r="M1928" s="7">
        <v>0</v>
      </c>
    </row>
    <row r="1929" spans="2:13" customFormat="1" hidden="1">
      <c r="B1929" s="5" t="s">
        <v>1991</v>
      </c>
      <c r="C1929" s="9" t="s">
        <v>541</v>
      </c>
      <c r="D1929" s="7">
        <v>0</v>
      </c>
      <c r="E1929" s="58"/>
      <c r="F1929" s="95"/>
      <c r="G1929" s="7">
        <v>0</v>
      </c>
      <c r="H1929" s="58"/>
      <c r="I1929" s="95"/>
      <c r="J1929" s="7">
        <v>0</v>
      </c>
      <c r="L1929" s="59"/>
      <c r="M1929" s="7">
        <v>0</v>
      </c>
    </row>
    <row r="1930" spans="2:13" customFormat="1" hidden="1">
      <c r="B1930" s="5" t="s">
        <v>1992</v>
      </c>
      <c r="C1930" s="9" t="s">
        <v>543</v>
      </c>
      <c r="D1930" s="7">
        <v>0</v>
      </c>
      <c r="E1930" s="58"/>
      <c r="F1930" s="95"/>
      <c r="G1930" s="7">
        <v>0</v>
      </c>
      <c r="H1930" s="58"/>
      <c r="I1930" s="95"/>
      <c r="J1930" s="7">
        <v>0</v>
      </c>
      <c r="L1930" s="59"/>
      <c r="M1930" s="7">
        <v>0</v>
      </c>
    </row>
    <row r="1931" spans="2:13" customFormat="1" hidden="1">
      <c r="B1931" s="5" t="s">
        <v>1993</v>
      </c>
      <c r="C1931" s="9" t="s">
        <v>545</v>
      </c>
      <c r="D1931" s="7">
        <v>0</v>
      </c>
      <c r="E1931" s="58"/>
      <c r="F1931" s="95"/>
      <c r="G1931" s="7">
        <v>0</v>
      </c>
      <c r="H1931" s="58"/>
      <c r="I1931" s="95"/>
      <c r="J1931" s="7">
        <v>0</v>
      </c>
      <c r="L1931" s="59"/>
      <c r="M1931" s="7">
        <v>0</v>
      </c>
    </row>
    <row r="1932" spans="2:13" customFormat="1" hidden="1">
      <c r="B1932" s="5" t="s">
        <v>1994</v>
      </c>
      <c r="C1932" s="9" t="s">
        <v>547</v>
      </c>
      <c r="D1932" s="7">
        <v>0</v>
      </c>
      <c r="E1932" s="58"/>
      <c r="F1932" s="95"/>
      <c r="G1932" s="7">
        <v>0</v>
      </c>
      <c r="H1932" s="58"/>
      <c r="I1932" s="95"/>
      <c r="J1932" s="7">
        <v>0</v>
      </c>
      <c r="L1932" s="59"/>
      <c r="M1932" s="7">
        <v>0</v>
      </c>
    </row>
    <row r="1933" spans="2:13" customFormat="1" hidden="1">
      <c r="B1933" s="5" t="s">
        <v>1995</v>
      </c>
      <c r="C1933" s="9" t="s">
        <v>549</v>
      </c>
      <c r="D1933" s="7">
        <v>0</v>
      </c>
      <c r="E1933" s="58"/>
      <c r="F1933" s="95"/>
      <c r="G1933" s="7">
        <v>0</v>
      </c>
      <c r="H1933" s="58"/>
      <c r="I1933" s="95"/>
      <c r="J1933" s="7">
        <v>0</v>
      </c>
      <c r="L1933" s="59"/>
      <c r="M1933" s="7">
        <v>0</v>
      </c>
    </row>
    <row r="1934" spans="2:13" customFormat="1" hidden="1">
      <c r="B1934" s="1" t="s">
        <v>1996</v>
      </c>
      <c r="C1934" s="4" t="s">
        <v>551</v>
      </c>
      <c r="D1934" s="10">
        <f>SUM(D1935)</f>
        <v>0</v>
      </c>
      <c r="E1934" s="58"/>
      <c r="F1934" s="96"/>
      <c r="G1934" s="10">
        <f>SUM(G1935)</f>
        <v>0</v>
      </c>
      <c r="H1934" s="58"/>
      <c r="I1934" s="96"/>
      <c r="J1934" s="10">
        <f>SUM(J1935)</f>
        <v>0</v>
      </c>
      <c r="L1934" s="59"/>
      <c r="M1934" s="10">
        <f>SUM(M1935)</f>
        <v>0</v>
      </c>
    </row>
    <row r="1935" spans="2:13" customFormat="1" hidden="1">
      <c r="B1935" s="5" t="s">
        <v>1997</v>
      </c>
      <c r="C1935" s="9" t="s">
        <v>553</v>
      </c>
      <c r="D1935" s="7">
        <v>0</v>
      </c>
      <c r="E1935" s="58"/>
      <c r="F1935" s="95"/>
      <c r="G1935" s="7">
        <v>0</v>
      </c>
      <c r="H1935" s="58"/>
      <c r="I1935" s="95"/>
      <c r="J1935" s="7">
        <v>0</v>
      </c>
      <c r="L1935" s="59"/>
      <c r="M1935" s="7">
        <v>0</v>
      </c>
    </row>
    <row r="1936" spans="2:13" customFormat="1" hidden="1">
      <c r="B1936" s="1" t="s">
        <v>1998</v>
      </c>
      <c r="C1936" s="4" t="s">
        <v>555</v>
      </c>
      <c r="D1936" s="10">
        <f>SUM(D1937:D1944)</f>
        <v>0</v>
      </c>
      <c r="E1936" s="58"/>
      <c r="F1936" s="96"/>
      <c r="G1936" s="10">
        <f>SUM(G1937:G1944)</f>
        <v>0</v>
      </c>
      <c r="H1936" s="58"/>
      <c r="I1936" s="96"/>
      <c r="J1936" s="10">
        <f>SUM(J1937:J1944)</f>
        <v>0</v>
      </c>
      <c r="L1936" s="59"/>
      <c r="M1936" s="10">
        <f>SUM(M1937:M1944)</f>
        <v>0</v>
      </c>
    </row>
    <row r="1937" spans="2:13" customFormat="1" hidden="1">
      <c r="B1937" s="5" t="s">
        <v>1999</v>
      </c>
      <c r="C1937" s="9" t="s">
        <v>557</v>
      </c>
      <c r="D1937" s="7">
        <v>0</v>
      </c>
      <c r="E1937" s="58"/>
      <c r="F1937" s="95"/>
      <c r="G1937" s="7">
        <v>0</v>
      </c>
      <c r="H1937" s="58"/>
      <c r="I1937" s="95"/>
      <c r="J1937" s="7">
        <v>0</v>
      </c>
      <c r="L1937" s="59"/>
      <c r="M1937" s="7">
        <v>0</v>
      </c>
    </row>
    <row r="1938" spans="2:13" customFormat="1" hidden="1">
      <c r="B1938" s="5" t="s">
        <v>2000</v>
      </c>
      <c r="C1938" s="9" t="s">
        <v>559</v>
      </c>
      <c r="D1938" s="7">
        <v>0</v>
      </c>
      <c r="E1938" s="58"/>
      <c r="F1938" s="95"/>
      <c r="G1938" s="7">
        <v>0</v>
      </c>
      <c r="H1938" s="58"/>
      <c r="I1938" s="95"/>
      <c r="J1938" s="7">
        <v>0</v>
      </c>
      <c r="L1938" s="59"/>
      <c r="M1938" s="7">
        <v>0</v>
      </c>
    </row>
    <row r="1939" spans="2:13" customFormat="1" hidden="1">
      <c r="B1939" s="5" t="s">
        <v>2001</v>
      </c>
      <c r="C1939" s="9" t="s">
        <v>561</v>
      </c>
      <c r="D1939" s="7">
        <v>0</v>
      </c>
      <c r="E1939" s="58"/>
      <c r="F1939" s="95"/>
      <c r="G1939" s="7">
        <v>0</v>
      </c>
      <c r="H1939" s="58"/>
      <c r="I1939" s="95"/>
      <c r="J1939" s="7">
        <v>0</v>
      </c>
      <c r="L1939" s="59"/>
      <c r="M1939" s="7">
        <v>0</v>
      </c>
    </row>
    <row r="1940" spans="2:13" customFormat="1" hidden="1">
      <c r="B1940" s="5" t="s">
        <v>2002</v>
      </c>
      <c r="C1940" s="9" t="s">
        <v>563</v>
      </c>
      <c r="D1940" s="7">
        <v>0</v>
      </c>
      <c r="E1940" s="58"/>
      <c r="F1940" s="95"/>
      <c r="G1940" s="7">
        <v>0</v>
      </c>
      <c r="H1940" s="58"/>
      <c r="I1940" s="95"/>
      <c r="J1940" s="7">
        <v>0</v>
      </c>
      <c r="L1940" s="59"/>
      <c r="M1940" s="7">
        <v>0</v>
      </c>
    </row>
    <row r="1941" spans="2:13" customFormat="1" hidden="1">
      <c r="B1941" s="5" t="s">
        <v>2003</v>
      </c>
      <c r="C1941" s="9" t="s">
        <v>565</v>
      </c>
      <c r="D1941" s="7">
        <v>0</v>
      </c>
      <c r="E1941" s="58"/>
      <c r="F1941" s="95"/>
      <c r="G1941" s="7">
        <v>0</v>
      </c>
      <c r="H1941" s="58"/>
      <c r="I1941" s="95"/>
      <c r="J1941" s="7">
        <v>0</v>
      </c>
      <c r="L1941" s="59"/>
      <c r="M1941" s="7">
        <v>0</v>
      </c>
    </row>
    <row r="1942" spans="2:13" customFormat="1" hidden="1">
      <c r="B1942" s="5" t="s">
        <v>2004</v>
      </c>
      <c r="C1942" s="9" t="s">
        <v>567</v>
      </c>
      <c r="D1942" s="7">
        <v>0</v>
      </c>
      <c r="E1942" s="58"/>
      <c r="F1942" s="95"/>
      <c r="G1942" s="7">
        <v>0</v>
      </c>
      <c r="H1942" s="58"/>
      <c r="I1942" s="95"/>
      <c r="J1942" s="7">
        <v>0</v>
      </c>
      <c r="L1942" s="59"/>
      <c r="M1942" s="7">
        <v>0</v>
      </c>
    </row>
    <row r="1943" spans="2:13" customFormat="1" hidden="1">
      <c r="B1943" s="5" t="s">
        <v>2005</v>
      </c>
      <c r="C1943" s="9" t="s">
        <v>569</v>
      </c>
      <c r="D1943" s="7">
        <v>0</v>
      </c>
      <c r="E1943" s="58"/>
      <c r="F1943" s="95"/>
      <c r="G1943" s="7">
        <v>0</v>
      </c>
      <c r="H1943" s="58"/>
      <c r="I1943" s="95"/>
      <c r="J1943" s="7">
        <v>0</v>
      </c>
      <c r="L1943" s="59"/>
      <c r="M1943" s="7">
        <v>0</v>
      </c>
    </row>
    <row r="1944" spans="2:13" customFormat="1" hidden="1">
      <c r="B1944" s="5" t="s">
        <v>2006</v>
      </c>
      <c r="C1944" s="9" t="s">
        <v>571</v>
      </c>
      <c r="D1944" s="7">
        <v>0</v>
      </c>
      <c r="E1944" s="58"/>
      <c r="F1944" s="95"/>
      <c r="G1944" s="7">
        <v>0</v>
      </c>
      <c r="H1944" s="58"/>
      <c r="I1944" s="95"/>
      <c r="J1944" s="7">
        <v>0</v>
      </c>
      <c r="L1944" s="59"/>
      <c r="M1944" s="7">
        <v>0</v>
      </c>
    </row>
    <row r="1945" spans="2:13" customFormat="1" hidden="1">
      <c r="B1945" s="1" t="s">
        <v>2007</v>
      </c>
      <c r="C1945" s="4" t="s">
        <v>573</v>
      </c>
      <c r="D1945" s="10">
        <f>SUM(D1946:D1954)</f>
        <v>0</v>
      </c>
      <c r="E1945" s="58"/>
      <c r="F1945" s="96"/>
      <c r="G1945" s="10">
        <f>SUM(G1946:G1954)</f>
        <v>0</v>
      </c>
      <c r="H1945" s="58"/>
      <c r="I1945" s="96"/>
      <c r="J1945" s="10">
        <f>SUM(J1946:J1954)</f>
        <v>0</v>
      </c>
      <c r="L1945" s="59"/>
      <c r="M1945" s="10">
        <f>SUM(M1946:M1954)</f>
        <v>0</v>
      </c>
    </row>
    <row r="1946" spans="2:13" customFormat="1" hidden="1">
      <c r="B1946" s="5" t="s">
        <v>2008</v>
      </c>
      <c r="C1946" s="9" t="s">
        <v>575</v>
      </c>
      <c r="D1946" s="7">
        <v>0</v>
      </c>
      <c r="E1946" s="58"/>
      <c r="F1946" s="95"/>
      <c r="G1946" s="7">
        <v>0</v>
      </c>
      <c r="H1946" s="58"/>
      <c r="I1946" s="95"/>
      <c r="J1946" s="7">
        <v>0</v>
      </c>
      <c r="L1946" s="59"/>
      <c r="M1946" s="7">
        <v>0</v>
      </c>
    </row>
    <row r="1947" spans="2:13" customFormat="1" hidden="1">
      <c r="B1947" s="5" t="s">
        <v>2009</v>
      </c>
      <c r="C1947" s="9" t="s">
        <v>577</v>
      </c>
      <c r="D1947" s="7">
        <v>0</v>
      </c>
      <c r="E1947" s="58"/>
      <c r="F1947" s="95"/>
      <c r="G1947" s="7">
        <v>0</v>
      </c>
      <c r="H1947" s="58"/>
      <c r="I1947" s="95"/>
      <c r="J1947" s="7">
        <v>0</v>
      </c>
      <c r="L1947" s="59"/>
      <c r="M1947" s="7">
        <v>0</v>
      </c>
    </row>
    <row r="1948" spans="2:13" customFormat="1" hidden="1">
      <c r="B1948" s="5" t="s">
        <v>2010</v>
      </c>
      <c r="C1948" s="9" t="s">
        <v>579</v>
      </c>
      <c r="D1948" s="7">
        <v>0</v>
      </c>
      <c r="E1948" s="58"/>
      <c r="F1948" s="95"/>
      <c r="G1948" s="7">
        <v>0</v>
      </c>
      <c r="H1948" s="58"/>
      <c r="I1948" s="95"/>
      <c r="J1948" s="7">
        <v>0</v>
      </c>
      <c r="L1948" s="59"/>
      <c r="M1948" s="7">
        <v>0</v>
      </c>
    </row>
    <row r="1949" spans="2:13" customFormat="1" hidden="1">
      <c r="B1949" s="5" t="s">
        <v>2011</v>
      </c>
      <c r="C1949" s="9" t="s">
        <v>581</v>
      </c>
      <c r="D1949" s="7">
        <v>0</v>
      </c>
      <c r="E1949" s="58"/>
      <c r="F1949" s="95"/>
      <c r="G1949" s="7">
        <v>0</v>
      </c>
      <c r="H1949" s="58"/>
      <c r="I1949" s="95"/>
      <c r="J1949" s="7">
        <v>0</v>
      </c>
      <c r="L1949" s="59"/>
      <c r="M1949" s="7">
        <v>0</v>
      </c>
    </row>
    <row r="1950" spans="2:13" customFormat="1" hidden="1">
      <c r="B1950" s="5" t="s">
        <v>2012</v>
      </c>
      <c r="C1950" s="9" t="s">
        <v>583</v>
      </c>
      <c r="D1950" s="7">
        <v>0</v>
      </c>
      <c r="E1950" s="58"/>
      <c r="F1950" s="95"/>
      <c r="G1950" s="7">
        <v>0</v>
      </c>
      <c r="H1950" s="58"/>
      <c r="I1950" s="95"/>
      <c r="J1950" s="7">
        <v>0</v>
      </c>
      <c r="L1950" s="59"/>
      <c r="M1950" s="7">
        <v>0</v>
      </c>
    </row>
    <row r="1951" spans="2:13" customFormat="1" hidden="1">
      <c r="B1951" s="5" t="s">
        <v>2013</v>
      </c>
      <c r="C1951" s="9" t="s">
        <v>585</v>
      </c>
      <c r="D1951" s="7">
        <v>0</v>
      </c>
      <c r="E1951" s="58"/>
      <c r="F1951" s="95"/>
      <c r="G1951" s="7">
        <v>0</v>
      </c>
      <c r="H1951" s="58"/>
      <c r="I1951" s="95"/>
      <c r="J1951" s="7">
        <v>0</v>
      </c>
      <c r="L1951" s="59"/>
      <c r="M1951" s="7">
        <v>0</v>
      </c>
    </row>
    <row r="1952" spans="2:13" customFormat="1" hidden="1">
      <c r="B1952" s="5" t="s">
        <v>2014</v>
      </c>
      <c r="C1952" s="9" t="s">
        <v>587</v>
      </c>
      <c r="D1952" s="7">
        <v>0</v>
      </c>
      <c r="E1952" s="58"/>
      <c r="F1952" s="95"/>
      <c r="G1952" s="7">
        <v>0</v>
      </c>
      <c r="H1952" s="58"/>
      <c r="I1952" s="95"/>
      <c r="J1952" s="7">
        <v>0</v>
      </c>
      <c r="L1952" s="59"/>
      <c r="M1952" s="7">
        <v>0</v>
      </c>
    </row>
    <row r="1953" spans="2:13" customFormat="1" hidden="1">
      <c r="B1953" s="5" t="s">
        <v>2015</v>
      </c>
      <c r="C1953" s="9" t="s">
        <v>589</v>
      </c>
      <c r="D1953" s="7">
        <v>0</v>
      </c>
      <c r="E1953" s="58"/>
      <c r="F1953" s="95"/>
      <c r="G1953" s="7">
        <v>0</v>
      </c>
      <c r="H1953" s="58"/>
      <c r="I1953" s="95"/>
      <c r="J1953" s="7">
        <v>0</v>
      </c>
      <c r="L1953" s="59"/>
      <c r="M1953" s="7">
        <v>0</v>
      </c>
    </row>
    <row r="1954" spans="2:13" customFormat="1" hidden="1">
      <c r="B1954" s="5" t="s">
        <v>2016</v>
      </c>
      <c r="C1954" s="9" t="s">
        <v>591</v>
      </c>
      <c r="D1954" s="7">
        <v>0</v>
      </c>
      <c r="E1954" s="58"/>
      <c r="F1954" s="95"/>
      <c r="G1954" s="7">
        <v>0</v>
      </c>
      <c r="H1954" s="58"/>
      <c r="I1954" s="95"/>
      <c r="J1954" s="7">
        <v>0</v>
      </c>
      <c r="L1954" s="59"/>
      <c r="M1954" s="7">
        <v>0</v>
      </c>
    </row>
    <row r="1955" spans="2:13" customFormat="1" hidden="1">
      <c r="B1955" s="1" t="s">
        <v>2017</v>
      </c>
      <c r="C1955" s="4" t="s">
        <v>593</v>
      </c>
      <c r="D1955" s="10">
        <f>SUM(D1956:D1960)</f>
        <v>0</v>
      </c>
      <c r="E1955" s="58"/>
      <c r="F1955" s="96"/>
      <c r="G1955" s="10">
        <f>SUM(G1956:G1960)</f>
        <v>0</v>
      </c>
      <c r="H1955" s="58"/>
      <c r="I1955" s="96"/>
      <c r="J1955" s="10">
        <f>SUM(J1956:J1960)</f>
        <v>0</v>
      </c>
      <c r="L1955" s="59"/>
      <c r="M1955" s="10">
        <f>SUM(M1956:M1960)</f>
        <v>0</v>
      </c>
    </row>
    <row r="1956" spans="2:13" customFormat="1" hidden="1">
      <c r="B1956" s="5" t="s">
        <v>2018</v>
      </c>
      <c r="C1956" s="9" t="s">
        <v>595</v>
      </c>
      <c r="D1956" s="7">
        <v>0</v>
      </c>
      <c r="E1956" s="58"/>
      <c r="F1956" s="95"/>
      <c r="G1956" s="7">
        <v>0</v>
      </c>
      <c r="H1956" s="58"/>
      <c r="I1956" s="95"/>
      <c r="J1956" s="7">
        <v>0</v>
      </c>
      <c r="L1956" s="59"/>
      <c r="M1956" s="7">
        <v>0</v>
      </c>
    </row>
    <row r="1957" spans="2:13" customFormat="1" hidden="1">
      <c r="B1957" s="5" t="s">
        <v>2019</v>
      </c>
      <c r="C1957" s="9" t="s">
        <v>597</v>
      </c>
      <c r="D1957" s="7">
        <v>0</v>
      </c>
      <c r="E1957" s="58"/>
      <c r="F1957" s="95"/>
      <c r="G1957" s="7">
        <v>0</v>
      </c>
      <c r="H1957" s="58"/>
      <c r="I1957" s="95"/>
      <c r="J1957" s="7">
        <v>0</v>
      </c>
      <c r="L1957" s="59"/>
      <c r="M1957" s="7">
        <v>0</v>
      </c>
    </row>
    <row r="1958" spans="2:13" customFormat="1" hidden="1">
      <c r="B1958" s="5" t="s">
        <v>2020</v>
      </c>
      <c r="C1958" s="9" t="s">
        <v>599</v>
      </c>
      <c r="D1958" s="7">
        <v>0</v>
      </c>
      <c r="E1958" s="58"/>
      <c r="F1958" s="95"/>
      <c r="G1958" s="7">
        <v>0</v>
      </c>
      <c r="H1958" s="58"/>
      <c r="I1958" s="95"/>
      <c r="J1958" s="7">
        <v>0</v>
      </c>
      <c r="L1958" s="59"/>
      <c r="M1958" s="7">
        <v>0</v>
      </c>
    </row>
    <row r="1959" spans="2:13" customFormat="1" hidden="1">
      <c r="B1959" s="5" t="s">
        <v>2021</v>
      </c>
      <c r="C1959" s="9" t="s">
        <v>601</v>
      </c>
      <c r="D1959" s="7">
        <v>0</v>
      </c>
      <c r="E1959" s="58"/>
      <c r="F1959" s="95"/>
      <c r="G1959" s="7">
        <v>0</v>
      </c>
      <c r="H1959" s="58"/>
      <c r="I1959" s="95"/>
      <c r="J1959" s="7">
        <v>0</v>
      </c>
      <c r="L1959" s="59"/>
      <c r="M1959" s="7">
        <v>0</v>
      </c>
    </row>
    <row r="1960" spans="2:13" customFormat="1" hidden="1">
      <c r="B1960" s="5" t="s">
        <v>2022</v>
      </c>
      <c r="C1960" s="9" t="s">
        <v>603</v>
      </c>
      <c r="D1960" s="7">
        <v>0</v>
      </c>
      <c r="E1960" s="58"/>
      <c r="F1960" s="95"/>
      <c r="G1960" s="7">
        <v>0</v>
      </c>
      <c r="H1960" s="58"/>
      <c r="I1960" s="95"/>
      <c r="J1960" s="7">
        <v>0</v>
      </c>
      <c r="L1960" s="59"/>
      <c r="M1960" s="7">
        <v>0</v>
      </c>
    </row>
    <row r="1961" spans="2:13" customFormat="1" hidden="1">
      <c r="B1961" s="1" t="s">
        <v>2023</v>
      </c>
      <c r="C1961" s="4" t="s">
        <v>605</v>
      </c>
      <c r="D1961" s="10">
        <f>SUM(D1962:D1970)</f>
        <v>0</v>
      </c>
      <c r="E1961" s="58"/>
      <c r="F1961" s="96"/>
      <c r="G1961" s="10">
        <f>SUM(G1962:G1970)</f>
        <v>0</v>
      </c>
      <c r="H1961" s="58"/>
      <c r="I1961" s="96"/>
      <c r="J1961" s="10">
        <f>SUM(J1962:J1970)</f>
        <v>0</v>
      </c>
      <c r="L1961" s="59"/>
      <c r="M1961" s="10">
        <f>SUM(M1962:M1970)</f>
        <v>0</v>
      </c>
    </row>
    <row r="1962" spans="2:13" customFormat="1" hidden="1">
      <c r="B1962" s="5" t="s">
        <v>2024</v>
      </c>
      <c r="C1962" s="9" t="s">
        <v>607</v>
      </c>
      <c r="D1962" s="7">
        <v>0</v>
      </c>
      <c r="E1962" s="58"/>
      <c r="F1962" s="95"/>
      <c r="G1962" s="7">
        <v>0</v>
      </c>
      <c r="H1962" s="58"/>
      <c r="I1962" s="95"/>
      <c r="J1962" s="7">
        <v>0</v>
      </c>
      <c r="L1962" s="59"/>
      <c r="M1962" s="7">
        <v>0</v>
      </c>
    </row>
    <row r="1963" spans="2:13" customFormat="1" hidden="1">
      <c r="B1963" s="5" t="s">
        <v>2025</v>
      </c>
      <c r="C1963" s="9" t="s">
        <v>609</v>
      </c>
      <c r="D1963" s="7">
        <v>0</v>
      </c>
      <c r="E1963" s="58"/>
      <c r="F1963" s="95"/>
      <c r="G1963" s="7">
        <v>0</v>
      </c>
      <c r="H1963" s="58"/>
      <c r="I1963" s="95"/>
      <c r="J1963" s="7">
        <v>0</v>
      </c>
      <c r="L1963" s="59"/>
      <c r="M1963" s="7">
        <v>0</v>
      </c>
    </row>
    <row r="1964" spans="2:13" customFormat="1" hidden="1">
      <c r="B1964" s="5" t="s">
        <v>2026</v>
      </c>
      <c r="C1964" s="9" t="s">
        <v>611</v>
      </c>
      <c r="D1964" s="7">
        <v>0</v>
      </c>
      <c r="E1964" s="58"/>
      <c r="F1964" s="95"/>
      <c r="G1964" s="7">
        <v>0</v>
      </c>
      <c r="H1964" s="58"/>
      <c r="I1964" s="95"/>
      <c r="J1964" s="7">
        <v>0</v>
      </c>
      <c r="L1964" s="59"/>
      <c r="M1964" s="7">
        <v>0</v>
      </c>
    </row>
    <row r="1965" spans="2:13" customFormat="1" hidden="1">
      <c r="B1965" s="5" t="s">
        <v>2027</v>
      </c>
      <c r="C1965" s="9" t="s">
        <v>613</v>
      </c>
      <c r="D1965" s="7">
        <v>0</v>
      </c>
      <c r="E1965" s="58"/>
      <c r="F1965" s="95"/>
      <c r="G1965" s="7">
        <v>0</v>
      </c>
      <c r="H1965" s="58"/>
      <c r="I1965" s="95"/>
      <c r="J1965" s="7">
        <v>0</v>
      </c>
      <c r="L1965" s="59"/>
      <c r="M1965" s="7">
        <v>0</v>
      </c>
    </row>
    <row r="1966" spans="2:13" customFormat="1" hidden="1">
      <c r="B1966" s="5" t="s">
        <v>2028</v>
      </c>
      <c r="C1966" s="9" t="s">
        <v>615</v>
      </c>
      <c r="D1966" s="7">
        <v>0</v>
      </c>
      <c r="E1966" s="58"/>
      <c r="F1966" s="95"/>
      <c r="G1966" s="7">
        <v>0</v>
      </c>
      <c r="H1966" s="58"/>
      <c r="I1966" s="95"/>
      <c r="J1966" s="7">
        <v>0</v>
      </c>
      <c r="L1966" s="59"/>
      <c r="M1966" s="7">
        <v>0</v>
      </c>
    </row>
    <row r="1967" spans="2:13" customFormat="1" hidden="1">
      <c r="B1967" s="5" t="s">
        <v>2029</v>
      </c>
      <c r="C1967" s="9" t="s">
        <v>617</v>
      </c>
      <c r="D1967" s="7">
        <v>0</v>
      </c>
      <c r="E1967" s="58"/>
      <c r="F1967" s="95"/>
      <c r="G1967" s="7">
        <v>0</v>
      </c>
      <c r="H1967" s="58"/>
      <c r="I1967" s="95"/>
      <c r="J1967" s="7">
        <v>0</v>
      </c>
      <c r="L1967" s="59"/>
      <c r="M1967" s="7">
        <v>0</v>
      </c>
    </row>
    <row r="1968" spans="2:13" customFormat="1" hidden="1">
      <c r="B1968" s="5" t="s">
        <v>2030</v>
      </c>
      <c r="C1968" s="9" t="s">
        <v>619</v>
      </c>
      <c r="D1968" s="7">
        <v>0</v>
      </c>
      <c r="E1968" s="58"/>
      <c r="F1968" s="95"/>
      <c r="G1968" s="7">
        <v>0</v>
      </c>
      <c r="H1968" s="58"/>
      <c r="I1968" s="95"/>
      <c r="J1968" s="7">
        <v>0</v>
      </c>
      <c r="L1968" s="59"/>
      <c r="M1968" s="7">
        <v>0</v>
      </c>
    </row>
    <row r="1969" spans="2:13" customFormat="1" hidden="1">
      <c r="B1969" s="5" t="s">
        <v>2031</v>
      </c>
      <c r="C1969" s="9" t="s">
        <v>621</v>
      </c>
      <c r="D1969" s="7">
        <v>0</v>
      </c>
      <c r="E1969" s="58"/>
      <c r="F1969" s="95"/>
      <c r="G1969" s="7">
        <v>0</v>
      </c>
      <c r="H1969" s="58"/>
      <c r="I1969" s="95"/>
      <c r="J1969" s="7">
        <v>0</v>
      </c>
      <c r="L1969" s="59"/>
      <c r="M1969" s="7">
        <v>0</v>
      </c>
    </row>
    <row r="1970" spans="2:13" customFormat="1" hidden="1">
      <c r="B1970" s="5" t="s">
        <v>2032</v>
      </c>
      <c r="C1970" s="9" t="s">
        <v>623</v>
      </c>
      <c r="D1970" s="7">
        <v>0</v>
      </c>
      <c r="E1970" s="58"/>
      <c r="F1970" s="95"/>
      <c r="G1970" s="7">
        <v>0</v>
      </c>
      <c r="H1970" s="58"/>
      <c r="I1970" s="95"/>
      <c r="J1970" s="7">
        <v>0</v>
      </c>
      <c r="L1970" s="59"/>
      <c r="M1970" s="7">
        <v>0</v>
      </c>
    </row>
    <row r="1971" spans="2:13" customFormat="1" hidden="1">
      <c r="B1971" s="1" t="s">
        <v>2033</v>
      </c>
      <c r="C1971" s="4" t="s">
        <v>625</v>
      </c>
      <c r="D1971" s="10">
        <f>D1972+D1981+D1990</f>
        <v>0</v>
      </c>
      <c r="E1971" s="58"/>
      <c r="F1971" s="96"/>
      <c r="G1971" s="10">
        <f>G1972+G1981+G1990</f>
        <v>0</v>
      </c>
      <c r="H1971" s="58"/>
      <c r="I1971" s="96"/>
      <c r="J1971" s="10">
        <f>J1972+J1981+J1990</f>
        <v>0</v>
      </c>
      <c r="L1971" s="59"/>
      <c r="M1971" s="10">
        <f>M1972+M1981+M1990</f>
        <v>0</v>
      </c>
    </row>
    <row r="1972" spans="2:13" customFormat="1" hidden="1">
      <c r="B1972" s="1" t="s">
        <v>2034</v>
      </c>
      <c r="C1972" s="4" t="s">
        <v>627</v>
      </c>
      <c r="D1972" s="10">
        <f>SUM(D1973:D1980)</f>
        <v>0</v>
      </c>
      <c r="E1972" s="58"/>
      <c r="F1972" s="96"/>
      <c r="G1972" s="10">
        <f>SUM(G1973:G1980)</f>
        <v>0</v>
      </c>
      <c r="H1972" s="58"/>
      <c r="I1972" s="96"/>
      <c r="J1972" s="10">
        <f>SUM(J1973:J1980)</f>
        <v>0</v>
      </c>
      <c r="L1972" s="59"/>
      <c r="M1972" s="10">
        <f>SUM(M1973:M1980)</f>
        <v>0</v>
      </c>
    </row>
    <row r="1973" spans="2:13" customFormat="1" hidden="1">
      <c r="B1973" s="5" t="s">
        <v>2035</v>
      </c>
      <c r="C1973" s="9" t="s">
        <v>629</v>
      </c>
      <c r="D1973" s="7">
        <v>0</v>
      </c>
      <c r="E1973" s="58"/>
      <c r="F1973" s="95"/>
      <c r="G1973" s="7">
        <v>0</v>
      </c>
      <c r="H1973" s="58"/>
      <c r="I1973" s="95"/>
      <c r="J1973" s="7">
        <v>0</v>
      </c>
      <c r="L1973" s="59"/>
      <c r="M1973" s="7">
        <v>0</v>
      </c>
    </row>
    <row r="1974" spans="2:13" customFormat="1" hidden="1">
      <c r="B1974" s="5" t="s">
        <v>2036</v>
      </c>
      <c r="C1974" s="9" t="s">
        <v>631</v>
      </c>
      <c r="D1974" s="7">
        <v>0</v>
      </c>
      <c r="E1974" s="58"/>
      <c r="F1974" s="95"/>
      <c r="G1974" s="7">
        <v>0</v>
      </c>
      <c r="H1974" s="58"/>
      <c r="I1974" s="95"/>
      <c r="J1974" s="7">
        <v>0</v>
      </c>
      <c r="L1974" s="59"/>
      <c r="M1974" s="7">
        <v>0</v>
      </c>
    </row>
    <row r="1975" spans="2:13" customFormat="1" hidden="1">
      <c r="B1975" s="5" t="s">
        <v>2037</v>
      </c>
      <c r="C1975" s="9" t="s">
        <v>633</v>
      </c>
      <c r="D1975" s="7">
        <v>0</v>
      </c>
      <c r="E1975" s="58"/>
      <c r="F1975" s="95"/>
      <c r="G1975" s="7">
        <v>0</v>
      </c>
      <c r="H1975" s="58"/>
      <c r="I1975" s="95"/>
      <c r="J1975" s="7">
        <v>0</v>
      </c>
      <c r="L1975" s="59"/>
      <c r="M1975" s="7">
        <v>0</v>
      </c>
    </row>
    <row r="1976" spans="2:13" customFormat="1" hidden="1">
      <c r="B1976" s="5" t="s">
        <v>2038</v>
      </c>
      <c r="C1976" s="9" t="s">
        <v>635</v>
      </c>
      <c r="D1976" s="7">
        <v>0</v>
      </c>
      <c r="E1976" s="58"/>
      <c r="F1976" s="95"/>
      <c r="G1976" s="7">
        <v>0</v>
      </c>
      <c r="H1976" s="58"/>
      <c r="I1976" s="95"/>
      <c r="J1976" s="7">
        <v>0</v>
      </c>
      <c r="L1976" s="59"/>
      <c r="M1976" s="7">
        <v>0</v>
      </c>
    </row>
    <row r="1977" spans="2:13" customFormat="1" hidden="1">
      <c r="B1977" s="5" t="s">
        <v>2039</v>
      </c>
      <c r="C1977" s="9" t="s">
        <v>637</v>
      </c>
      <c r="D1977" s="7">
        <v>0</v>
      </c>
      <c r="E1977" s="58"/>
      <c r="F1977" s="95"/>
      <c r="G1977" s="7">
        <v>0</v>
      </c>
      <c r="H1977" s="58"/>
      <c r="I1977" s="95"/>
      <c r="J1977" s="7">
        <v>0</v>
      </c>
      <c r="L1977" s="59"/>
      <c r="M1977" s="7">
        <v>0</v>
      </c>
    </row>
    <row r="1978" spans="2:13" customFormat="1" hidden="1">
      <c r="B1978" s="5" t="s">
        <v>2040</v>
      </c>
      <c r="C1978" s="9" t="s">
        <v>639</v>
      </c>
      <c r="D1978" s="7">
        <v>0</v>
      </c>
      <c r="E1978" s="58"/>
      <c r="F1978" s="95"/>
      <c r="G1978" s="7">
        <v>0</v>
      </c>
      <c r="H1978" s="58"/>
      <c r="I1978" s="95"/>
      <c r="J1978" s="7">
        <v>0</v>
      </c>
      <c r="L1978" s="59"/>
      <c r="M1978" s="7">
        <v>0</v>
      </c>
    </row>
    <row r="1979" spans="2:13" customFormat="1" hidden="1">
      <c r="B1979" s="5" t="s">
        <v>2041</v>
      </c>
      <c r="C1979" s="9" t="s">
        <v>641</v>
      </c>
      <c r="D1979" s="7">
        <v>0</v>
      </c>
      <c r="E1979" s="58"/>
      <c r="F1979" s="95"/>
      <c r="G1979" s="7">
        <v>0</v>
      </c>
      <c r="H1979" s="58"/>
      <c r="I1979" s="95"/>
      <c r="J1979" s="7">
        <v>0</v>
      </c>
      <c r="L1979" s="59"/>
      <c r="M1979" s="7">
        <v>0</v>
      </c>
    </row>
    <row r="1980" spans="2:13" customFormat="1" hidden="1">
      <c r="B1980" s="5" t="s">
        <v>2042</v>
      </c>
      <c r="C1980" s="9" t="s">
        <v>643</v>
      </c>
      <c r="D1980" s="7">
        <v>0</v>
      </c>
      <c r="E1980" s="58"/>
      <c r="F1980" s="95"/>
      <c r="G1980" s="7">
        <v>0</v>
      </c>
      <c r="H1980" s="58"/>
      <c r="I1980" s="95"/>
      <c r="J1980" s="7">
        <v>0</v>
      </c>
      <c r="L1980" s="59"/>
      <c r="M1980" s="7">
        <v>0</v>
      </c>
    </row>
    <row r="1981" spans="2:13" customFormat="1" hidden="1">
      <c r="B1981" s="1" t="s">
        <v>2043</v>
      </c>
      <c r="C1981" s="4" t="s">
        <v>645</v>
      </c>
      <c r="D1981" s="10">
        <f>SUM(D1982:D1989)</f>
        <v>0</v>
      </c>
      <c r="E1981" s="58"/>
      <c r="F1981" s="96"/>
      <c r="G1981" s="10">
        <f>SUM(G1982:G1989)</f>
        <v>0</v>
      </c>
      <c r="H1981" s="58"/>
      <c r="I1981" s="96"/>
      <c r="J1981" s="10">
        <f>SUM(J1982:J1989)</f>
        <v>0</v>
      </c>
      <c r="L1981" s="59"/>
      <c r="M1981" s="10">
        <f>SUM(M1982:M1989)</f>
        <v>0</v>
      </c>
    </row>
    <row r="1982" spans="2:13" customFormat="1" hidden="1">
      <c r="B1982" s="5" t="s">
        <v>2044</v>
      </c>
      <c r="C1982" s="9" t="s">
        <v>629</v>
      </c>
      <c r="D1982" s="7">
        <v>0</v>
      </c>
      <c r="E1982" s="58"/>
      <c r="F1982" s="95"/>
      <c r="G1982" s="7">
        <v>0</v>
      </c>
      <c r="H1982" s="58"/>
      <c r="I1982" s="95"/>
      <c r="J1982" s="7">
        <v>0</v>
      </c>
      <c r="L1982" s="59"/>
      <c r="M1982" s="7">
        <v>0</v>
      </c>
    </row>
    <row r="1983" spans="2:13" customFormat="1" hidden="1">
      <c r="B1983" s="5" t="s">
        <v>2045</v>
      </c>
      <c r="C1983" s="9" t="s">
        <v>631</v>
      </c>
      <c r="D1983" s="7">
        <v>0</v>
      </c>
      <c r="E1983" s="58"/>
      <c r="F1983" s="95"/>
      <c r="G1983" s="7">
        <v>0</v>
      </c>
      <c r="H1983" s="58"/>
      <c r="I1983" s="95"/>
      <c r="J1983" s="7">
        <v>0</v>
      </c>
      <c r="L1983" s="59"/>
      <c r="M1983" s="7">
        <v>0</v>
      </c>
    </row>
    <row r="1984" spans="2:13" customFormat="1" hidden="1">
      <c r="B1984" s="5" t="s">
        <v>2046</v>
      </c>
      <c r="C1984" s="9" t="s">
        <v>633</v>
      </c>
      <c r="D1984" s="7">
        <v>0</v>
      </c>
      <c r="E1984" s="58"/>
      <c r="F1984" s="95"/>
      <c r="G1984" s="7">
        <v>0</v>
      </c>
      <c r="H1984" s="58"/>
      <c r="I1984" s="95"/>
      <c r="J1984" s="7">
        <v>0</v>
      </c>
      <c r="L1984" s="59"/>
      <c r="M1984" s="7">
        <v>0</v>
      </c>
    </row>
    <row r="1985" spans="2:13" customFormat="1" hidden="1">
      <c r="B1985" s="5" t="s">
        <v>2047</v>
      </c>
      <c r="C1985" s="9" t="s">
        <v>635</v>
      </c>
      <c r="D1985" s="7">
        <v>0</v>
      </c>
      <c r="E1985" s="58"/>
      <c r="F1985" s="95"/>
      <c r="G1985" s="7">
        <v>0</v>
      </c>
      <c r="H1985" s="58"/>
      <c r="I1985" s="95"/>
      <c r="J1985" s="7">
        <v>0</v>
      </c>
      <c r="L1985" s="59"/>
      <c r="M1985" s="7">
        <v>0</v>
      </c>
    </row>
    <row r="1986" spans="2:13" customFormat="1" hidden="1">
      <c r="B1986" s="5" t="s">
        <v>2048</v>
      </c>
      <c r="C1986" s="9" t="s">
        <v>637</v>
      </c>
      <c r="D1986" s="7">
        <v>0</v>
      </c>
      <c r="E1986" s="58"/>
      <c r="F1986" s="95"/>
      <c r="G1986" s="7">
        <v>0</v>
      </c>
      <c r="H1986" s="58"/>
      <c r="I1986" s="95"/>
      <c r="J1986" s="7">
        <v>0</v>
      </c>
      <c r="L1986" s="59"/>
      <c r="M1986" s="7">
        <v>0</v>
      </c>
    </row>
    <row r="1987" spans="2:13" customFormat="1" hidden="1">
      <c r="B1987" s="5" t="s">
        <v>2049</v>
      </c>
      <c r="C1987" s="9" t="s">
        <v>639</v>
      </c>
      <c r="D1987" s="7">
        <v>0</v>
      </c>
      <c r="E1987" s="58"/>
      <c r="F1987" s="95"/>
      <c r="G1987" s="7">
        <v>0</v>
      </c>
      <c r="H1987" s="58"/>
      <c r="I1987" s="95"/>
      <c r="J1987" s="7">
        <v>0</v>
      </c>
      <c r="L1987" s="59"/>
      <c r="M1987" s="7">
        <v>0</v>
      </c>
    </row>
    <row r="1988" spans="2:13" customFormat="1" hidden="1">
      <c r="B1988" s="5" t="s">
        <v>2050</v>
      </c>
      <c r="C1988" s="9" t="s">
        <v>641</v>
      </c>
      <c r="D1988" s="7">
        <v>0</v>
      </c>
      <c r="E1988" s="58"/>
      <c r="F1988" s="95"/>
      <c r="G1988" s="7">
        <v>0</v>
      </c>
      <c r="H1988" s="58"/>
      <c r="I1988" s="95"/>
      <c r="J1988" s="7">
        <v>0</v>
      </c>
      <c r="L1988" s="59"/>
      <c r="M1988" s="7">
        <v>0</v>
      </c>
    </row>
    <row r="1989" spans="2:13" customFormat="1" hidden="1">
      <c r="B1989" s="5" t="s">
        <v>2051</v>
      </c>
      <c r="C1989" s="9" t="s">
        <v>643</v>
      </c>
      <c r="D1989" s="7">
        <v>0</v>
      </c>
      <c r="E1989" s="58"/>
      <c r="F1989" s="95"/>
      <c r="G1989" s="7">
        <v>0</v>
      </c>
      <c r="H1989" s="58"/>
      <c r="I1989" s="95"/>
      <c r="J1989" s="7">
        <v>0</v>
      </c>
      <c r="L1989" s="59"/>
      <c r="M1989" s="7">
        <v>0</v>
      </c>
    </row>
    <row r="1990" spans="2:13" customFormat="1" hidden="1">
      <c r="B1990" s="1" t="s">
        <v>2052</v>
      </c>
      <c r="C1990" s="4" t="s">
        <v>655</v>
      </c>
      <c r="D1990" s="10">
        <f>SUM(D1991:D1993)</f>
        <v>0</v>
      </c>
      <c r="E1990" s="58"/>
      <c r="F1990" s="96"/>
      <c r="G1990" s="10">
        <f>SUM(G1991:G1993)</f>
        <v>0</v>
      </c>
      <c r="H1990" s="58"/>
      <c r="I1990" s="96"/>
      <c r="J1990" s="10">
        <f>SUM(J1991:J1993)</f>
        <v>0</v>
      </c>
      <c r="L1990" s="59"/>
      <c r="M1990" s="10">
        <f>SUM(M1991:M1993)</f>
        <v>0</v>
      </c>
    </row>
    <row r="1991" spans="2:13" customFormat="1" hidden="1">
      <c r="B1991" s="5" t="s">
        <v>2053</v>
      </c>
      <c r="C1991" s="9" t="s">
        <v>657</v>
      </c>
      <c r="D1991" s="7">
        <v>0</v>
      </c>
      <c r="E1991" s="58"/>
      <c r="F1991" s="95"/>
      <c r="G1991" s="7">
        <v>0</v>
      </c>
      <c r="H1991" s="58"/>
      <c r="I1991" s="95"/>
      <c r="J1991" s="7">
        <v>0</v>
      </c>
      <c r="L1991" s="59"/>
      <c r="M1991" s="7">
        <v>0</v>
      </c>
    </row>
    <row r="1992" spans="2:13" customFormat="1" hidden="1">
      <c r="B1992" s="5" t="s">
        <v>2054</v>
      </c>
      <c r="C1992" s="9" t="s">
        <v>659</v>
      </c>
      <c r="D1992" s="7">
        <v>0</v>
      </c>
      <c r="E1992" s="58"/>
      <c r="F1992" s="95"/>
      <c r="G1992" s="7">
        <v>0</v>
      </c>
      <c r="H1992" s="58"/>
      <c r="I1992" s="95"/>
      <c r="J1992" s="7">
        <v>0</v>
      </c>
      <c r="L1992" s="59"/>
      <c r="M1992" s="7">
        <v>0</v>
      </c>
    </row>
    <row r="1993" spans="2:13" customFormat="1" hidden="1">
      <c r="B1993" s="5" t="s">
        <v>2055</v>
      </c>
      <c r="C1993" s="9" t="s">
        <v>661</v>
      </c>
      <c r="D1993" s="7">
        <v>0</v>
      </c>
      <c r="E1993" s="58"/>
      <c r="F1993" s="95"/>
      <c r="G1993" s="7">
        <v>0</v>
      </c>
      <c r="H1993" s="58"/>
      <c r="I1993" s="95"/>
      <c r="J1993" s="7">
        <v>0</v>
      </c>
      <c r="L1993" s="59"/>
      <c r="M1993" s="7">
        <v>0</v>
      </c>
    </row>
    <row r="1994" spans="2:13" customFormat="1" hidden="1">
      <c r="B1994" s="1" t="s">
        <v>2056</v>
      </c>
      <c r="C1994" s="4" t="s">
        <v>663</v>
      </c>
      <c r="D1994" s="10">
        <f>D1995+D1998+D2000+D2003+D2006+D2009</f>
        <v>0</v>
      </c>
      <c r="E1994" s="58"/>
      <c r="F1994" s="96"/>
      <c r="G1994" s="10">
        <f>G1995+G1998+G2000+G2003+G2006+G2009</f>
        <v>0</v>
      </c>
      <c r="H1994" s="58"/>
      <c r="I1994" s="96"/>
      <c r="J1994" s="10">
        <f>J1995+J1998+J2000+J2003+J2006+J2009</f>
        <v>0</v>
      </c>
      <c r="L1994" s="59"/>
      <c r="M1994" s="10">
        <f>M1995+M1998+M2000+M2003+M2006+M2009</f>
        <v>0</v>
      </c>
    </row>
    <row r="1995" spans="2:13" customFormat="1" hidden="1">
      <c r="B1995" s="1" t="s">
        <v>2057</v>
      </c>
      <c r="C1995" s="4" t="s">
        <v>665</v>
      </c>
      <c r="D1995" s="10">
        <f>SUM(D1996:D1997)</f>
        <v>0</v>
      </c>
      <c r="E1995" s="58"/>
      <c r="F1995" s="96"/>
      <c r="G1995" s="10">
        <f>SUM(G1996:G1997)</f>
        <v>0</v>
      </c>
      <c r="H1995" s="58"/>
      <c r="I1995" s="96"/>
      <c r="J1995" s="10">
        <f>SUM(J1996:J1997)</f>
        <v>0</v>
      </c>
      <c r="L1995" s="59"/>
      <c r="M1995" s="10">
        <f>SUM(M1996:M1997)</f>
        <v>0</v>
      </c>
    </row>
    <row r="1996" spans="2:13" customFormat="1" ht="22.5" hidden="1">
      <c r="B1996" s="5" t="s">
        <v>2058</v>
      </c>
      <c r="C1996" s="9" t="s">
        <v>667</v>
      </c>
      <c r="D1996" s="7">
        <v>0</v>
      </c>
      <c r="E1996" s="58"/>
      <c r="F1996" s="95"/>
      <c r="G1996" s="7">
        <v>0</v>
      </c>
      <c r="H1996" s="58"/>
      <c r="I1996" s="95"/>
      <c r="J1996" s="7">
        <v>0</v>
      </c>
      <c r="L1996" s="59"/>
      <c r="M1996" s="7">
        <v>0</v>
      </c>
    </row>
    <row r="1997" spans="2:13" customFormat="1" hidden="1">
      <c r="B1997" s="5" t="s">
        <v>2059</v>
      </c>
      <c r="C1997" s="9" t="s">
        <v>669</v>
      </c>
      <c r="D1997" s="7">
        <v>0</v>
      </c>
      <c r="E1997" s="58"/>
      <c r="F1997" s="95"/>
      <c r="G1997" s="7">
        <v>0</v>
      </c>
      <c r="H1997" s="58"/>
      <c r="I1997" s="95"/>
      <c r="J1997" s="7">
        <v>0</v>
      </c>
      <c r="L1997" s="59"/>
      <c r="M1997" s="7">
        <v>0</v>
      </c>
    </row>
    <row r="1998" spans="2:13" customFormat="1" hidden="1">
      <c r="B1998" s="1" t="s">
        <v>2060</v>
      </c>
      <c r="C1998" s="4" t="s">
        <v>671</v>
      </c>
      <c r="D1998" s="10">
        <f>SUM(D1999)</f>
        <v>0</v>
      </c>
      <c r="E1998" s="58"/>
      <c r="F1998" s="96"/>
      <c r="G1998" s="10">
        <f>SUM(G1999)</f>
        <v>0</v>
      </c>
      <c r="H1998" s="58"/>
      <c r="I1998" s="96"/>
      <c r="J1998" s="10">
        <f>SUM(J1999)</f>
        <v>0</v>
      </c>
      <c r="L1998" s="59"/>
      <c r="M1998" s="10">
        <f>SUM(M1999)</f>
        <v>0</v>
      </c>
    </row>
    <row r="1999" spans="2:13" customFormat="1" ht="22.5" hidden="1">
      <c r="B1999" s="5" t="s">
        <v>2061</v>
      </c>
      <c r="C1999" s="9" t="s">
        <v>673</v>
      </c>
      <c r="D1999" s="7">
        <v>0</v>
      </c>
      <c r="E1999" s="58"/>
      <c r="F1999" s="95"/>
      <c r="G1999" s="7">
        <v>0</v>
      </c>
      <c r="H1999" s="58"/>
      <c r="I1999" s="95"/>
      <c r="J1999" s="7">
        <v>0</v>
      </c>
      <c r="L1999" s="59"/>
      <c r="M1999" s="7">
        <v>0</v>
      </c>
    </row>
    <row r="2000" spans="2:13" customFormat="1" hidden="1">
      <c r="B2000" s="1" t="s">
        <v>2062</v>
      </c>
      <c r="C2000" s="4" t="s">
        <v>675</v>
      </c>
      <c r="D2000" s="10">
        <f>SUM(D2001:D2002)</f>
        <v>0</v>
      </c>
      <c r="E2000" s="58"/>
      <c r="F2000" s="96"/>
      <c r="G2000" s="10">
        <f>SUM(G2001:G2002)</f>
        <v>0</v>
      </c>
      <c r="H2000" s="58"/>
      <c r="I2000" s="96"/>
      <c r="J2000" s="10">
        <f>SUM(J2001:J2002)</f>
        <v>0</v>
      </c>
      <c r="L2000" s="59"/>
      <c r="M2000" s="10">
        <f>SUM(M2001:M2002)</f>
        <v>0</v>
      </c>
    </row>
    <row r="2001" spans="2:13" customFormat="1" hidden="1">
      <c r="B2001" s="5" t="s">
        <v>2063</v>
      </c>
      <c r="C2001" s="9" t="s">
        <v>677</v>
      </c>
      <c r="D2001" s="7">
        <v>0</v>
      </c>
      <c r="E2001" s="58"/>
      <c r="F2001" s="95"/>
      <c r="G2001" s="7">
        <v>0</v>
      </c>
      <c r="H2001" s="58"/>
      <c r="I2001" s="95"/>
      <c r="J2001" s="7">
        <v>0</v>
      </c>
      <c r="L2001" s="59"/>
      <c r="M2001" s="7">
        <v>0</v>
      </c>
    </row>
    <row r="2002" spans="2:13" customFormat="1" hidden="1">
      <c r="B2002" s="5" t="s">
        <v>2064</v>
      </c>
      <c r="C2002" s="9" t="s">
        <v>679</v>
      </c>
      <c r="D2002" s="7">
        <v>0</v>
      </c>
      <c r="E2002" s="58"/>
      <c r="F2002" s="95"/>
      <c r="G2002" s="7">
        <v>0</v>
      </c>
      <c r="H2002" s="58"/>
      <c r="I2002" s="95"/>
      <c r="J2002" s="7">
        <v>0</v>
      </c>
      <c r="L2002" s="59"/>
      <c r="M2002" s="7">
        <v>0</v>
      </c>
    </row>
    <row r="2003" spans="2:13" customFormat="1" hidden="1">
      <c r="B2003" s="1" t="s">
        <v>2065</v>
      </c>
      <c r="C2003" s="4" t="s">
        <v>681</v>
      </c>
      <c r="D2003" s="10">
        <f>SUM(D2004:D2005)</f>
        <v>0</v>
      </c>
      <c r="E2003" s="58"/>
      <c r="F2003" s="96"/>
      <c r="G2003" s="10">
        <f>SUM(G2004:G2005)</f>
        <v>0</v>
      </c>
      <c r="H2003" s="58"/>
      <c r="I2003" s="96"/>
      <c r="J2003" s="10">
        <f>SUM(J2004:J2005)</f>
        <v>0</v>
      </c>
      <c r="L2003" s="59"/>
      <c r="M2003" s="10">
        <f>SUM(M2004:M2005)</f>
        <v>0</v>
      </c>
    </row>
    <row r="2004" spans="2:13" customFormat="1" hidden="1">
      <c r="B2004" s="5" t="s">
        <v>2066</v>
      </c>
      <c r="C2004" s="9" t="s">
        <v>683</v>
      </c>
      <c r="D2004" s="7">
        <v>0</v>
      </c>
      <c r="E2004" s="58"/>
      <c r="F2004" s="95"/>
      <c r="G2004" s="7">
        <v>0</v>
      </c>
      <c r="H2004" s="58"/>
      <c r="I2004" s="95"/>
      <c r="J2004" s="7">
        <v>0</v>
      </c>
      <c r="L2004" s="59"/>
      <c r="M2004" s="7">
        <v>0</v>
      </c>
    </row>
    <row r="2005" spans="2:13" customFormat="1" hidden="1">
      <c r="B2005" s="5" t="s">
        <v>2067</v>
      </c>
      <c r="C2005" s="9" t="s">
        <v>685</v>
      </c>
      <c r="D2005" s="7">
        <v>0</v>
      </c>
      <c r="E2005" s="58"/>
      <c r="F2005" s="95"/>
      <c r="G2005" s="7">
        <v>0</v>
      </c>
      <c r="H2005" s="58"/>
      <c r="I2005" s="95"/>
      <c r="J2005" s="7">
        <v>0</v>
      </c>
      <c r="L2005" s="59"/>
      <c r="M2005" s="7">
        <v>0</v>
      </c>
    </row>
    <row r="2006" spans="2:13" customFormat="1" hidden="1">
      <c r="B2006" s="1" t="s">
        <v>2068</v>
      </c>
      <c r="C2006" s="4" t="s">
        <v>687</v>
      </c>
      <c r="D2006" s="10">
        <f>SUM(D2007:D2011)</f>
        <v>0</v>
      </c>
      <c r="E2006" s="58"/>
      <c r="F2006" s="96"/>
      <c r="G2006" s="10">
        <f>SUM(G2007:G2011)</f>
        <v>0</v>
      </c>
      <c r="H2006" s="58"/>
      <c r="I2006" s="96"/>
      <c r="J2006" s="10">
        <f>SUM(J2007:J2011)</f>
        <v>0</v>
      </c>
      <c r="L2006" s="59"/>
      <c r="M2006" s="10">
        <f>SUM(M2007:M2011)</f>
        <v>0</v>
      </c>
    </row>
    <row r="2007" spans="2:13" customFormat="1" hidden="1">
      <c r="B2007" s="5" t="s">
        <v>2069</v>
      </c>
      <c r="C2007" s="9" t="s">
        <v>689</v>
      </c>
      <c r="D2007" s="7">
        <v>0</v>
      </c>
      <c r="E2007" s="58"/>
      <c r="F2007" s="95"/>
      <c r="G2007" s="7">
        <v>0</v>
      </c>
      <c r="H2007" s="58"/>
      <c r="I2007" s="95"/>
      <c r="J2007" s="7">
        <v>0</v>
      </c>
      <c r="L2007" s="59"/>
      <c r="M2007" s="7">
        <v>0</v>
      </c>
    </row>
    <row r="2008" spans="2:13" customFormat="1" hidden="1">
      <c r="B2008" s="5" t="s">
        <v>2069</v>
      </c>
      <c r="C2008" s="9" t="s">
        <v>691</v>
      </c>
      <c r="D2008" s="7">
        <v>0</v>
      </c>
      <c r="E2008" s="58"/>
      <c r="F2008" s="95"/>
      <c r="G2008" s="7">
        <v>0</v>
      </c>
      <c r="H2008" s="58"/>
      <c r="I2008" s="95"/>
      <c r="J2008" s="7">
        <v>0</v>
      </c>
      <c r="L2008" s="59"/>
      <c r="M2008" s="7">
        <v>0</v>
      </c>
    </row>
    <row r="2009" spans="2:13" customFormat="1" hidden="1">
      <c r="B2009" s="1" t="s">
        <v>2070</v>
      </c>
      <c r="C2009" s="4" t="s">
        <v>693</v>
      </c>
      <c r="D2009" s="10">
        <f>SUM(D2010:D2011)</f>
        <v>0</v>
      </c>
      <c r="E2009" s="58"/>
      <c r="F2009" s="96"/>
      <c r="G2009" s="10">
        <f>SUM(G2010:G2011)</f>
        <v>0</v>
      </c>
      <c r="H2009" s="58"/>
      <c r="I2009" s="96"/>
      <c r="J2009" s="10">
        <f>SUM(J2010:J2011)</f>
        <v>0</v>
      </c>
      <c r="L2009" s="59"/>
      <c r="M2009" s="10">
        <f>SUM(M2010:M2011)</f>
        <v>0</v>
      </c>
    </row>
    <row r="2010" spans="2:13" customFormat="1" hidden="1">
      <c r="B2010" s="5" t="s">
        <v>2071</v>
      </c>
      <c r="C2010" s="9" t="s">
        <v>695</v>
      </c>
      <c r="D2010" s="7">
        <v>0</v>
      </c>
      <c r="E2010" s="58"/>
      <c r="F2010" s="95"/>
      <c r="G2010" s="7">
        <v>0</v>
      </c>
      <c r="H2010" s="58"/>
      <c r="I2010" s="95"/>
      <c r="J2010" s="7">
        <v>0</v>
      </c>
      <c r="L2010" s="59"/>
      <c r="M2010" s="7">
        <v>0</v>
      </c>
    </row>
    <row r="2011" spans="2:13" customFormat="1" hidden="1">
      <c r="B2011" s="5" t="s">
        <v>2072</v>
      </c>
      <c r="C2011" s="9" t="s">
        <v>697</v>
      </c>
      <c r="D2011" s="7">
        <v>0</v>
      </c>
      <c r="E2011" s="58"/>
      <c r="F2011" s="95"/>
      <c r="G2011" s="7">
        <v>0</v>
      </c>
      <c r="H2011" s="58"/>
      <c r="I2011" s="95"/>
      <c r="J2011" s="7">
        <v>0</v>
      </c>
      <c r="L2011" s="59"/>
      <c r="M2011" s="7">
        <v>0</v>
      </c>
    </row>
    <row r="2012" spans="2:13" customFormat="1" hidden="1">
      <c r="B2012" s="1" t="s">
        <v>2073</v>
      </c>
      <c r="C2012" s="4" t="s">
        <v>699</v>
      </c>
      <c r="D2012" s="10">
        <f>D2013</f>
        <v>0</v>
      </c>
      <c r="E2012" s="58"/>
      <c r="F2012" s="96"/>
      <c r="G2012" s="10">
        <f>G2013</f>
        <v>0</v>
      </c>
      <c r="H2012" s="58"/>
      <c r="I2012" s="96"/>
      <c r="J2012" s="10">
        <f>J2013</f>
        <v>0</v>
      </c>
      <c r="L2012" s="59"/>
      <c r="M2012" s="10">
        <f>M2013</f>
        <v>0</v>
      </c>
    </row>
    <row r="2013" spans="2:13" customFormat="1" hidden="1">
      <c r="B2013" s="1" t="s">
        <v>2074</v>
      </c>
      <c r="C2013" s="4" t="s">
        <v>699</v>
      </c>
      <c r="D2013" s="10">
        <f>SUM(D2014:D2016)</f>
        <v>0</v>
      </c>
      <c r="E2013" s="58"/>
      <c r="F2013" s="96"/>
      <c r="G2013" s="10">
        <f>SUM(G2014:G2016)</f>
        <v>0</v>
      </c>
      <c r="H2013" s="58"/>
      <c r="I2013" s="96"/>
      <c r="J2013" s="10">
        <f>SUM(J2014:J2016)</f>
        <v>0</v>
      </c>
      <c r="L2013" s="59"/>
      <c r="M2013" s="10">
        <f>SUM(M2014:M2016)</f>
        <v>0</v>
      </c>
    </row>
    <row r="2014" spans="2:13" customFormat="1" hidden="1">
      <c r="B2014" s="5" t="s">
        <v>2075</v>
      </c>
      <c r="C2014" s="56" t="s">
        <v>702</v>
      </c>
      <c r="D2014" s="7">
        <v>0</v>
      </c>
      <c r="E2014" s="58"/>
      <c r="F2014" s="95"/>
      <c r="G2014" s="7">
        <v>0</v>
      </c>
      <c r="H2014" s="58"/>
      <c r="I2014" s="95"/>
      <c r="J2014" s="7">
        <v>0</v>
      </c>
      <c r="L2014" s="59"/>
      <c r="M2014" s="7">
        <v>0</v>
      </c>
    </row>
    <row r="2015" spans="2:13" customFormat="1" hidden="1">
      <c r="B2015" s="5" t="s">
        <v>2076</v>
      </c>
      <c r="C2015" s="56" t="s">
        <v>704</v>
      </c>
      <c r="D2015" s="7">
        <v>0</v>
      </c>
      <c r="E2015" s="58"/>
      <c r="F2015" s="95"/>
      <c r="G2015" s="7">
        <v>0</v>
      </c>
      <c r="H2015" s="58"/>
      <c r="I2015" s="95"/>
      <c r="J2015" s="7">
        <v>0</v>
      </c>
      <c r="L2015" s="59"/>
      <c r="M2015" s="7">
        <v>0</v>
      </c>
    </row>
    <row r="2016" spans="2:13" customFormat="1" hidden="1">
      <c r="B2016" s="5" t="s">
        <v>2077</v>
      </c>
      <c r="C2016" s="56" t="s">
        <v>5520</v>
      </c>
      <c r="D2016" s="7">
        <v>0</v>
      </c>
      <c r="E2016" s="58"/>
      <c r="F2016" s="95"/>
      <c r="G2016" s="7">
        <v>0</v>
      </c>
      <c r="H2016" s="58"/>
      <c r="I2016" s="95"/>
      <c r="J2016" s="7">
        <v>0</v>
      </c>
      <c r="L2016" s="59"/>
      <c r="M2016" s="7">
        <v>0</v>
      </c>
    </row>
    <row r="2017" spans="2:13" customFormat="1" hidden="1">
      <c r="B2017" s="1" t="s">
        <v>2078</v>
      </c>
      <c r="C2017" s="4" t="s">
        <v>708</v>
      </c>
      <c r="D2017" s="10">
        <f>D2018+D2022+D2026+D2028+D2030+D2032+D2034</f>
        <v>0</v>
      </c>
      <c r="E2017" s="58"/>
      <c r="F2017" s="96"/>
      <c r="G2017" s="10">
        <f>G2018+G2022+G2026+G2028+G2030+G2032+G2034</f>
        <v>0</v>
      </c>
      <c r="H2017" s="58"/>
      <c r="I2017" s="96"/>
      <c r="J2017" s="10">
        <f>J2018+J2022+J2026+J2028+J2030+J2032+J2034</f>
        <v>0</v>
      </c>
      <c r="L2017" s="59"/>
      <c r="M2017" s="10">
        <f>M2018+M2022+M2026+M2028+M2030+M2032+M2034</f>
        <v>0</v>
      </c>
    </row>
    <row r="2018" spans="2:13" customFormat="1" hidden="1">
      <c r="B2018" s="1" t="s">
        <v>2079</v>
      </c>
      <c r="C2018" s="4" t="s">
        <v>710</v>
      </c>
      <c r="D2018" s="10">
        <f>SUM(D2019:D2021)</f>
        <v>0</v>
      </c>
      <c r="E2018" s="58"/>
      <c r="F2018" s="96"/>
      <c r="G2018" s="10">
        <f>SUM(G2019:G2021)</f>
        <v>0</v>
      </c>
      <c r="H2018" s="58"/>
      <c r="I2018" s="96"/>
      <c r="J2018" s="10">
        <f>SUM(J2019:J2021)</f>
        <v>0</v>
      </c>
      <c r="L2018" s="59"/>
      <c r="M2018" s="10">
        <f>SUM(M2019:M2021)</f>
        <v>0</v>
      </c>
    </row>
    <row r="2019" spans="2:13" customFormat="1" hidden="1">
      <c r="B2019" s="5" t="s">
        <v>2080</v>
      </c>
      <c r="C2019" s="9" t="s">
        <v>712</v>
      </c>
      <c r="D2019" s="7">
        <v>0</v>
      </c>
      <c r="E2019" s="58"/>
      <c r="F2019" s="95"/>
      <c r="G2019" s="7">
        <v>0</v>
      </c>
      <c r="H2019" s="58"/>
      <c r="I2019" s="95"/>
      <c r="J2019" s="7">
        <v>0</v>
      </c>
      <c r="L2019" s="59"/>
      <c r="M2019" s="7">
        <v>0</v>
      </c>
    </row>
    <row r="2020" spans="2:13" customFormat="1" hidden="1">
      <c r="B2020" s="5" t="s">
        <v>2081</v>
      </c>
      <c r="C2020" s="9" t="s">
        <v>714</v>
      </c>
      <c r="D2020" s="7">
        <v>0</v>
      </c>
      <c r="E2020" s="58"/>
      <c r="F2020" s="95"/>
      <c r="G2020" s="7">
        <v>0</v>
      </c>
      <c r="H2020" s="58"/>
      <c r="I2020" s="95"/>
      <c r="J2020" s="7">
        <v>0</v>
      </c>
      <c r="L2020" s="59"/>
      <c r="M2020" s="7">
        <v>0</v>
      </c>
    </row>
    <row r="2021" spans="2:13" customFormat="1" hidden="1">
      <c r="B2021" s="5" t="s">
        <v>2082</v>
      </c>
      <c r="C2021" s="9" t="s">
        <v>716</v>
      </c>
      <c r="D2021" s="7">
        <v>0</v>
      </c>
      <c r="E2021" s="58"/>
      <c r="F2021" s="95"/>
      <c r="G2021" s="7">
        <v>0</v>
      </c>
      <c r="H2021" s="58"/>
      <c r="I2021" s="95"/>
      <c r="J2021" s="7">
        <v>0</v>
      </c>
      <c r="L2021" s="59"/>
      <c r="M2021" s="7">
        <v>0</v>
      </c>
    </row>
    <row r="2022" spans="2:13" customFormat="1" hidden="1">
      <c r="B2022" s="1" t="s">
        <v>2083</v>
      </c>
      <c r="C2022" s="4" t="s">
        <v>718</v>
      </c>
      <c r="D2022" s="10">
        <f>SUM(D2023:D2025)</f>
        <v>0</v>
      </c>
      <c r="E2022" s="58"/>
      <c r="F2022" s="96"/>
      <c r="G2022" s="10">
        <f>SUM(G2023:G2025)</f>
        <v>0</v>
      </c>
      <c r="H2022" s="58"/>
      <c r="I2022" s="96"/>
      <c r="J2022" s="10">
        <f>SUM(J2023:J2025)</f>
        <v>0</v>
      </c>
      <c r="L2022" s="59"/>
      <c r="M2022" s="10">
        <f>SUM(M2023:M2025)</f>
        <v>0</v>
      </c>
    </row>
    <row r="2023" spans="2:13" customFormat="1" hidden="1">
      <c r="B2023" s="5" t="s">
        <v>2084</v>
      </c>
      <c r="C2023" s="9" t="s">
        <v>720</v>
      </c>
      <c r="D2023" s="7">
        <v>0</v>
      </c>
      <c r="E2023" s="58"/>
      <c r="F2023" s="95"/>
      <c r="G2023" s="7">
        <v>0</v>
      </c>
      <c r="H2023" s="58"/>
      <c r="I2023" s="95"/>
      <c r="J2023" s="7">
        <v>0</v>
      </c>
      <c r="L2023" s="59"/>
      <c r="M2023" s="7">
        <v>0</v>
      </c>
    </row>
    <row r="2024" spans="2:13" customFormat="1" hidden="1">
      <c r="B2024" s="5" t="s">
        <v>2085</v>
      </c>
      <c r="C2024" s="9" t="s">
        <v>722</v>
      </c>
      <c r="D2024" s="7">
        <v>0</v>
      </c>
      <c r="E2024" s="58"/>
      <c r="F2024" s="95"/>
      <c r="G2024" s="7">
        <v>0</v>
      </c>
      <c r="H2024" s="58"/>
      <c r="I2024" s="95"/>
      <c r="J2024" s="7">
        <v>0</v>
      </c>
      <c r="L2024" s="59"/>
      <c r="M2024" s="7">
        <v>0</v>
      </c>
    </row>
    <row r="2025" spans="2:13" customFormat="1" hidden="1">
      <c r="B2025" s="5" t="s">
        <v>2086</v>
      </c>
      <c r="C2025" s="9" t="s">
        <v>724</v>
      </c>
      <c r="D2025" s="7">
        <v>0</v>
      </c>
      <c r="E2025" s="58"/>
      <c r="F2025" s="95"/>
      <c r="G2025" s="7">
        <v>0</v>
      </c>
      <c r="H2025" s="58"/>
      <c r="I2025" s="95"/>
      <c r="J2025" s="7">
        <v>0</v>
      </c>
      <c r="L2025" s="59"/>
      <c r="M2025" s="7">
        <v>0</v>
      </c>
    </row>
    <row r="2026" spans="2:13" customFormat="1" hidden="1">
      <c r="B2026" s="1" t="s">
        <v>2087</v>
      </c>
      <c r="C2026" s="4" t="s">
        <v>726</v>
      </c>
      <c r="D2026" s="10">
        <f>SUM(D2027)</f>
        <v>0</v>
      </c>
      <c r="E2026" s="58"/>
      <c r="F2026" s="96"/>
      <c r="G2026" s="10">
        <f>SUM(G2027)</f>
        <v>0</v>
      </c>
      <c r="H2026" s="58"/>
      <c r="I2026" s="96"/>
      <c r="J2026" s="10">
        <f>SUM(J2027)</f>
        <v>0</v>
      </c>
      <c r="L2026" s="59"/>
      <c r="M2026" s="10">
        <f>SUM(M2027)</f>
        <v>0</v>
      </c>
    </row>
    <row r="2027" spans="2:13" customFormat="1" hidden="1">
      <c r="B2027" s="5" t="s">
        <v>2088</v>
      </c>
      <c r="C2027" s="9" t="s">
        <v>728</v>
      </c>
      <c r="D2027" s="7">
        <v>0</v>
      </c>
      <c r="E2027" s="58"/>
      <c r="F2027" s="95"/>
      <c r="G2027" s="7">
        <v>0</v>
      </c>
      <c r="H2027" s="58"/>
      <c r="I2027" s="95"/>
      <c r="J2027" s="7">
        <v>0</v>
      </c>
      <c r="L2027" s="59"/>
      <c r="M2027" s="7">
        <v>0</v>
      </c>
    </row>
    <row r="2028" spans="2:13" customFormat="1" hidden="1">
      <c r="B2028" s="1" t="s">
        <v>2089</v>
      </c>
      <c r="C2028" s="4" t="s">
        <v>730</v>
      </c>
      <c r="D2028" s="10">
        <f>SUM(D2029)</f>
        <v>0</v>
      </c>
      <c r="E2028" s="58"/>
      <c r="F2028" s="96"/>
      <c r="G2028" s="10">
        <f>SUM(G2029)</f>
        <v>0</v>
      </c>
      <c r="H2028" s="58"/>
      <c r="I2028" s="96"/>
      <c r="J2028" s="10">
        <f>SUM(J2029)</f>
        <v>0</v>
      </c>
      <c r="L2028" s="59"/>
      <c r="M2028" s="10">
        <f>SUM(M2029)</f>
        <v>0</v>
      </c>
    </row>
    <row r="2029" spans="2:13" customFormat="1" hidden="1">
      <c r="B2029" s="5" t="s">
        <v>2090</v>
      </c>
      <c r="C2029" s="9" t="s">
        <v>732</v>
      </c>
      <c r="D2029" s="7">
        <v>0</v>
      </c>
      <c r="E2029" s="58"/>
      <c r="F2029" s="95"/>
      <c r="G2029" s="7">
        <v>0</v>
      </c>
      <c r="H2029" s="58"/>
      <c r="I2029" s="95"/>
      <c r="J2029" s="7">
        <v>0</v>
      </c>
      <c r="L2029" s="59"/>
      <c r="M2029" s="7">
        <v>0</v>
      </c>
    </row>
    <row r="2030" spans="2:13" customFormat="1" hidden="1">
      <c r="B2030" s="1" t="s">
        <v>2091</v>
      </c>
      <c r="C2030" s="4" t="s">
        <v>734</v>
      </c>
      <c r="D2030" s="10">
        <f>SUM(D2031)</f>
        <v>0</v>
      </c>
      <c r="E2030" s="58"/>
      <c r="F2030" s="96"/>
      <c r="G2030" s="10">
        <f>SUM(G2031)</f>
        <v>0</v>
      </c>
      <c r="H2030" s="58"/>
      <c r="I2030" s="96"/>
      <c r="J2030" s="10">
        <f>SUM(J2031)</f>
        <v>0</v>
      </c>
      <c r="L2030" s="59"/>
      <c r="M2030" s="10">
        <f>SUM(M2031)</f>
        <v>0</v>
      </c>
    </row>
    <row r="2031" spans="2:13" customFormat="1" hidden="1">
      <c r="B2031" s="5" t="s">
        <v>2092</v>
      </c>
      <c r="C2031" s="9" t="s">
        <v>736</v>
      </c>
      <c r="D2031" s="7">
        <v>0</v>
      </c>
      <c r="E2031" s="58"/>
      <c r="F2031" s="95"/>
      <c r="G2031" s="7">
        <v>0</v>
      </c>
      <c r="H2031" s="58"/>
      <c r="I2031" s="95"/>
      <c r="J2031" s="7">
        <v>0</v>
      </c>
      <c r="L2031" s="59"/>
      <c r="M2031" s="7">
        <v>0</v>
      </c>
    </row>
    <row r="2032" spans="2:13" customFormat="1" hidden="1">
      <c r="B2032" s="1" t="s">
        <v>2093</v>
      </c>
      <c r="C2032" s="4" t="s">
        <v>738</v>
      </c>
      <c r="D2032" s="10">
        <f>SUM(D2033)</f>
        <v>0</v>
      </c>
      <c r="E2032" s="58"/>
      <c r="F2032" s="96"/>
      <c r="G2032" s="10">
        <f>SUM(G2033)</f>
        <v>0</v>
      </c>
      <c r="H2032" s="58"/>
      <c r="I2032" s="96"/>
      <c r="J2032" s="10">
        <f>SUM(J2033)</f>
        <v>0</v>
      </c>
      <c r="L2032" s="59"/>
      <c r="M2032" s="10">
        <f>SUM(M2033)</f>
        <v>0</v>
      </c>
    </row>
    <row r="2033" spans="1:22" customFormat="1" hidden="1">
      <c r="B2033" s="5" t="s">
        <v>2094</v>
      </c>
      <c r="C2033" s="9" t="s">
        <v>740</v>
      </c>
      <c r="D2033" s="7">
        <v>0</v>
      </c>
      <c r="E2033" s="58"/>
      <c r="F2033" s="95"/>
      <c r="G2033" s="7">
        <v>0</v>
      </c>
      <c r="H2033" s="58"/>
      <c r="I2033" s="95"/>
      <c r="J2033" s="7">
        <v>0</v>
      </c>
      <c r="L2033" s="59"/>
      <c r="M2033" s="7">
        <v>0</v>
      </c>
    </row>
    <row r="2034" spans="1:22" customFormat="1" hidden="1">
      <c r="B2034" s="1" t="s">
        <v>2095</v>
      </c>
      <c r="C2034" s="2" t="s">
        <v>742</v>
      </c>
      <c r="D2034" s="10">
        <f>SUM(D2035)</f>
        <v>0</v>
      </c>
      <c r="E2034" s="58"/>
      <c r="F2034" s="96"/>
      <c r="G2034" s="10">
        <f>SUM(G2035)</f>
        <v>0</v>
      </c>
      <c r="H2034" s="58"/>
      <c r="I2034" s="96"/>
      <c r="J2034" s="10">
        <f>SUM(J2035)</f>
        <v>0</v>
      </c>
      <c r="L2034" s="59"/>
      <c r="M2034" s="10">
        <f>SUM(M2035)</f>
        <v>0</v>
      </c>
    </row>
    <row r="2035" spans="1:22" customFormat="1" hidden="1">
      <c r="B2035" s="5" t="s">
        <v>2096</v>
      </c>
      <c r="C2035" s="9" t="s">
        <v>744</v>
      </c>
      <c r="D2035" s="7">
        <v>0</v>
      </c>
      <c r="E2035" s="58"/>
      <c r="F2035" s="95"/>
      <c r="G2035" s="7">
        <v>0</v>
      </c>
      <c r="H2035" s="58"/>
      <c r="I2035" s="95"/>
      <c r="J2035" s="7">
        <v>0</v>
      </c>
      <c r="L2035" s="59"/>
      <c r="M2035" s="7">
        <v>0</v>
      </c>
    </row>
    <row r="2036" spans="1:22">
      <c r="A2036" s="21" t="s">
        <v>5618</v>
      </c>
      <c r="B2036" s="28"/>
      <c r="C2036" s="36"/>
      <c r="D2036" s="129"/>
      <c r="E2036" s="108"/>
      <c r="F2036" s="133"/>
      <c r="G2036" s="129"/>
      <c r="H2036" s="108"/>
      <c r="I2036" s="133"/>
      <c r="J2036" s="129"/>
      <c r="K2036" s="21"/>
      <c r="L2036" s="59"/>
      <c r="M2036" s="129"/>
      <c r="P2036" s="59"/>
      <c r="S2036" s="59"/>
    </row>
    <row r="2037" spans="1:22" s="33" customFormat="1" ht="15.75">
      <c r="A2037" s="33" t="s">
        <v>5618</v>
      </c>
      <c r="B2037" s="180" t="s">
        <v>5757</v>
      </c>
      <c r="C2037" s="181" t="s">
        <v>2097</v>
      </c>
      <c r="D2037" s="136">
        <f>D2038+D2108+D2173+D2266+D2302+D2364+D2387+D2405+D2410</f>
        <v>404235</v>
      </c>
      <c r="E2037" s="137"/>
      <c r="F2037" s="138"/>
      <c r="G2037" s="136">
        <f>G2038+G2108+G2173+G2266+G2302+G2364+G2387+G2405+G2410</f>
        <v>372099</v>
      </c>
      <c r="H2037" s="137"/>
      <c r="I2037" s="138"/>
      <c r="J2037" s="136">
        <f>J2038+J2108+J2173+J2266+J2302+J2364+J2387+J2405+J2410</f>
        <v>275889.76999999996</v>
      </c>
      <c r="K2037" s="65"/>
      <c r="L2037" s="65"/>
      <c r="M2037" s="182">
        <f>+M2038</f>
        <v>287219</v>
      </c>
      <c r="P2037" s="214">
        <f>SUM(P2038)</f>
        <v>287219</v>
      </c>
      <c r="S2037" s="214">
        <f>SUM(S2038)</f>
        <v>287219</v>
      </c>
      <c r="V2037" s="214">
        <f>V2038</f>
        <v>298716</v>
      </c>
    </row>
    <row r="2038" spans="1:22">
      <c r="A2038" s="21" t="s">
        <v>5618</v>
      </c>
      <c r="B2038" s="67" t="s">
        <v>5758</v>
      </c>
      <c r="C2038" s="67" t="s">
        <v>3</v>
      </c>
      <c r="D2038" s="130">
        <f>D2039+D2045+D2053+D2072+D2082+D2095+D2099+D2104</f>
        <v>324535</v>
      </c>
      <c r="E2038" s="108"/>
      <c r="F2038" s="106"/>
      <c r="G2038" s="130">
        <f>G2039+G2045+G2053+G2072+G2082+G2095+G2099+G2104</f>
        <v>319399</v>
      </c>
      <c r="H2038" s="108"/>
      <c r="I2038" s="106"/>
      <c r="J2038" s="130">
        <f>J2039+J2045+J2053+J2072+J2082+J2095+J2099+J2104</f>
        <v>257229.36</v>
      </c>
      <c r="L2038" s="65"/>
      <c r="M2038" s="123">
        <f>+M2053+M2039</f>
        <v>287219</v>
      </c>
      <c r="P2038" s="213">
        <f>SUM(P2039+P2053)</f>
        <v>287219</v>
      </c>
      <c r="S2038" s="213">
        <f>SUM(S2039+S2053)</f>
        <v>287219</v>
      </c>
      <c r="V2038" s="212">
        <f>V2039+V2053</f>
        <v>298716</v>
      </c>
    </row>
    <row r="2039" spans="1:22">
      <c r="A2039" s="21" t="s">
        <v>5618</v>
      </c>
      <c r="B2039" s="99" t="s">
        <v>5759</v>
      </c>
      <c r="C2039" s="71" t="s">
        <v>5</v>
      </c>
      <c r="D2039" s="130">
        <f>SUM(D2040:D2044)</f>
        <v>235536</v>
      </c>
      <c r="E2039" s="108"/>
      <c r="F2039" s="106"/>
      <c r="G2039" s="130">
        <f>SUM(G2040:G2044)</f>
        <v>230400</v>
      </c>
      <c r="H2039" s="108"/>
      <c r="I2039" s="106"/>
      <c r="J2039" s="130">
        <f>SUM(J2040:J2044)</f>
        <v>230400</v>
      </c>
      <c r="L2039" s="65"/>
      <c r="M2039" s="179">
        <f>SUM(M2040:M2044)</f>
        <v>261108</v>
      </c>
      <c r="P2039" s="212">
        <f>SUM(P2043)</f>
        <v>261108</v>
      </c>
      <c r="S2039" s="212">
        <f>SUM(S2043)</f>
        <v>261108</v>
      </c>
      <c r="V2039" s="212">
        <f>V2043</f>
        <v>271560</v>
      </c>
    </row>
    <row r="2040" spans="1:22" customFormat="1" hidden="1">
      <c r="B2040" s="5" t="s">
        <v>2098</v>
      </c>
      <c r="C2040" s="56" t="s">
        <v>7</v>
      </c>
      <c r="D2040" s="7">
        <v>0</v>
      </c>
      <c r="E2040" s="58"/>
      <c r="F2040" s="95"/>
      <c r="G2040" s="7">
        <v>0</v>
      </c>
      <c r="H2040" s="58"/>
      <c r="I2040" s="95"/>
      <c r="J2040" s="7">
        <v>0</v>
      </c>
      <c r="L2040" s="59"/>
      <c r="M2040" s="7">
        <v>0</v>
      </c>
    </row>
    <row r="2041" spans="1:22" customFormat="1" hidden="1">
      <c r="B2041" s="57" t="s">
        <v>2099</v>
      </c>
      <c r="C2041" s="56" t="s">
        <v>9</v>
      </c>
      <c r="D2041" s="7">
        <v>0</v>
      </c>
      <c r="E2041" s="58"/>
      <c r="F2041" s="95"/>
      <c r="G2041" s="7">
        <v>0</v>
      </c>
      <c r="H2041" s="58"/>
      <c r="I2041" s="95"/>
      <c r="J2041" s="7">
        <v>0</v>
      </c>
      <c r="L2041" s="59"/>
      <c r="M2041" s="7">
        <v>0</v>
      </c>
    </row>
    <row r="2042" spans="1:22" customFormat="1" hidden="1">
      <c r="B2042" s="57" t="s">
        <v>2100</v>
      </c>
      <c r="C2042" s="9" t="s">
        <v>11</v>
      </c>
      <c r="D2042" s="7">
        <v>0</v>
      </c>
      <c r="E2042" s="58"/>
      <c r="F2042" s="95"/>
      <c r="G2042" s="7">
        <v>0</v>
      </c>
      <c r="H2042" s="58"/>
      <c r="I2042" s="95"/>
      <c r="J2042" s="7">
        <v>0</v>
      </c>
      <c r="L2042" s="59"/>
      <c r="M2042" s="7">
        <v>0</v>
      </c>
    </row>
    <row r="2043" spans="1:22">
      <c r="A2043" s="21" t="s">
        <v>5618</v>
      </c>
      <c r="B2043" s="30" t="s">
        <v>5760</v>
      </c>
      <c r="C2043" s="36" t="s">
        <v>13</v>
      </c>
      <c r="D2043" s="128">
        <v>235536</v>
      </c>
      <c r="E2043" s="108">
        <f>IF(D2043&lt;G2043,G2043-D2043,0)</f>
        <v>0</v>
      </c>
      <c r="F2043" s="108">
        <f>IF(D2043&gt;G2043,D2043-G2043,0)</f>
        <v>5136</v>
      </c>
      <c r="G2043" s="128">
        <v>230400</v>
      </c>
      <c r="H2043" s="108"/>
      <c r="I2043" s="108"/>
      <c r="J2043" s="128">
        <f>+G2043+H2043-I2043</f>
        <v>230400</v>
      </c>
      <c r="L2043" s="65"/>
      <c r="M2043" s="128">
        <v>261108</v>
      </c>
      <c r="P2043" s="59">
        <f>M2043+N2043-O2043</f>
        <v>261108</v>
      </c>
      <c r="S2043" s="59">
        <f>P2043+Q2043-R2043</f>
        <v>261108</v>
      </c>
      <c r="V2043" s="59">
        <v>271560</v>
      </c>
    </row>
    <row r="2044" spans="1:22" customFormat="1" hidden="1">
      <c r="B2044" s="5" t="s">
        <v>2101</v>
      </c>
      <c r="C2044" s="9" t="s">
        <v>15</v>
      </c>
      <c r="D2044" s="7">
        <v>0</v>
      </c>
      <c r="E2044" s="58"/>
      <c r="F2044" s="95"/>
      <c r="G2044" s="7">
        <v>0</v>
      </c>
      <c r="H2044" s="58"/>
      <c r="I2044" s="95"/>
      <c r="J2044" s="7">
        <v>0</v>
      </c>
      <c r="L2044" s="59"/>
      <c r="M2044" s="7">
        <v>0</v>
      </c>
    </row>
    <row r="2045" spans="1:22" customFormat="1" hidden="1">
      <c r="B2045" s="1" t="s">
        <v>2102</v>
      </c>
      <c r="C2045" s="4" t="s">
        <v>17</v>
      </c>
      <c r="D2045" s="10">
        <f>SUM(D2046:D2052)</f>
        <v>0</v>
      </c>
      <c r="E2045" s="58"/>
      <c r="F2045" s="96"/>
      <c r="G2045" s="10">
        <f>SUM(G2046:G2052)</f>
        <v>0</v>
      </c>
      <c r="H2045" s="58"/>
      <c r="I2045" s="96"/>
      <c r="J2045" s="10">
        <f>SUM(J2046:J2052)</f>
        <v>0</v>
      </c>
      <c r="L2045" s="59"/>
      <c r="M2045" s="10">
        <f>SUM(M2046:M2052)</f>
        <v>0</v>
      </c>
    </row>
    <row r="2046" spans="1:22" customFormat="1" hidden="1">
      <c r="B2046" s="5" t="s">
        <v>2103</v>
      </c>
      <c r="C2046" s="9" t="s">
        <v>19</v>
      </c>
      <c r="D2046" s="7">
        <v>0</v>
      </c>
      <c r="E2046" s="58"/>
      <c r="F2046" s="95"/>
      <c r="G2046" s="7">
        <v>0</v>
      </c>
      <c r="H2046" s="58"/>
      <c r="I2046" s="95"/>
      <c r="J2046" s="7">
        <v>0</v>
      </c>
      <c r="L2046" s="59"/>
      <c r="M2046" s="7">
        <v>0</v>
      </c>
    </row>
    <row r="2047" spans="1:22" customFormat="1" hidden="1">
      <c r="B2047" s="5" t="s">
        <v>2104</v>
      </c>
      <c r="C2047" s="56" t="s">
        <v>21</v>
      </c>
      <c r="D2047" s="7">
        <v>0</v>
      </c>
      <c r="E2047" s="58"/>
      <c r="F2047" s="95"/>
      <c r="G2047" s="7">
        <v>0</v>
      </c>
      <c r="H2047" s="58"/>
      <c r="I2047" s="95"/>
      <c r="J2047" s="7">
        <v>0</v>
      </c>
      <c r="L2047" s="59"/>
      <c r="M2047" s="7">
        <v>0</v>
      </c>
    </row>
    <row r="2048" spans="1:22" customFormat="1" hidden="1">
      <c r="B2048" s="5" t="s">
        <v>2105</v>
      </c>
      <c r="C2048" s="9" t="s">
        <v>23</v>
      </c>
      <c r="D2048" s="7">
        <v>0</v>
      </c>
      <c r="E2048" s="58"/>
      <c r="F2048" s="95"/>
      <c r="G2048" s="7">
        <v>0</v>
      </c>
      <c r="H2048" s="58"/>
      <c r="I2048" s="95"/>
      <c r="J2048" s="7">
        <v>0</v>
      </c>
      <c r="L2048" s="59"/>
      <c r="M2048" s="7">
        <v>0</v>
      </c>
    </row>
    <row r="2049" spans="1:22" customFormat="1" hidden="1">
      <c r="B2049" s="5" t="s">
        <v>2106</v>
      </c>
      <c r="C2049" s="9" t="s">
        <v>25</v>
      </c>
      <c r="D2049" s="7">
        <v>0</v>
      </c>
      <c r="E2049" s="58"/>
      <c r="F2049" s="95"/>
      <c r="G2049" s="7">
        <v>0</v>
      </c>
      <c r="H2049" s="58"/>
      <c r="I2049" s="95"/>
      <c r="J2049" s="7">
        <v>0</v>
      </c>
      <c r="L2049" s="59"/>
      <c r="M2049" s="7">
        <v>0</v>
      </c>
    </row>
    <row r="2050" spans="1:22" customFormat="1" hidden="1">
      <c r="B2050" s="5" t="s">
        <v>2107</v>
      </c>
      <c r="C2050" s="9" t="s">
        <v>27</v>
      </c>
      <c r="D2050" s="7">
        <v>0</v>
      </c>
      <c r="E2050" s="58"/>
      <c r="F2050" s="95"/>
      <c r="G2050" s="7">
        <v>0</v>
      </c>
      <c r="H2050" s="58"/>
      <c r="I2050" s="95"/>
      <c r="J2050" s="7">
        <v>0</v>
      </c>
      <c r="L2050" s="59"/>
      <c r="M2050" s="7">
        <v>0</v>
      </c>
    </row>
    <row r="2051" spans="1:22" customFormat="1" hidden="1">
      <c r="B2051" s="5" t="s">
        <v>2108</v>
      </c>
      <c r="C2051" s="9" t="s">
        <v>29</v>
      </c>
      <c r="D2051" s="7">
        <v>0</v>
      </c>
      <c r="E2051" s="58"/>
      <c r="F2051" s="95"/>
      <c r="G2051" s="7">
        <v>0</v>
      </c>
      <c r="H2051" s="58"/>
      <c r="I2051" s="95"/>
      <c r="J2051" s="7">
        <v>0</v>
      </c>
      <c r="L2051" s="59"/>
      <c r="M2051" s="7">
        <v>0</v>
      </c>
    </row>
    <row r="2052" spans="1:22" customFormat="1" hidden="1">
      <c r="B2052" s="5" t="s">
        <v>2109</v>
      </c>
      <c r="C2052" s="9" t="s">
        <v>31</v>
      </c>
      <c r="D2052" s="7">
        <v>0</v>
      </c>
      <c r="E2052" s="58"/>
      <c r="F2052" s="95"/>
      <c r="G2052" s="7">
        <v>0</v>
      </c>
      <c r="H2052" s="58"/>
      <c r="I2052" s="95"/>
      <c r="J2052" s="7">
        <v>0</v>
      </c>
      <c r="L2052" s="59"/>
      <c r="M2052" s="7">
        <v>0</v>
      </c>
    </row>
    <row r="2053" spans="1:22">
      <c r="A2053" s="21" t="s">
        <v>5618</v>
      </c>
      <c r="B2053" s="99" t="s">
        <v>5761</v>
      </c>
      <c r="C2053" s="71" t="s">
        <v>33</v>
      </c>
      <c r="D2053" s="125">
        <f>SUM(D2054:D2071)</f>
        <v>23499</v>
      </c>
      <c r="E2053" s="108"/>
      <c r="F2053" s="126"/>
      <c r="G2053" s="125">
        <f>SUM(G2054:G2071)</f>
        <v>23499</v>
      </c>
      <c r="H2053" s="108"/>
      <c r="I2053" s="126"/>
      <c r="J2053" s="125">
        <f>SUM(J2054:J2071)</f>
        <v>22987</v>
      </c>
      <c r="L2053" s="65"/>
      <c r="M2053" s="178">
        <f>SUM(M2054:M2071)</f>
        <v>26111</v>
      </c>
      <c r="P2053" s="212">
        <f>SUM(P2056:P2058)</f>
        <v>26111</v>
      </c>
      <c r="S2053" s="212">
        <f>SUM(S2056:S2058)</f>
        <v>26111</v>
      </c>
      <c r="V2053" s="212">
        <f>V2056+V2058</f>
        <v>27156</v>
      </c>
    </row>
    <row r="2054" spans="1:22" customFormat="1" hidden="1">
      <c r="B2054" s="5" t="s">
        <v>2110</v>
      </c>
      <c r="C2054" s="9" t="s">
        <v>35</v>
      </c>
      <c r="D2054" s="7">
        <v>0</v>
      </c>
      <c r="E2054" s="58"/>
      <c r="F2054" s="95"/>
      <c r="G2054" s="7">
        <v>0</v>
      </c>
      <c r="H2054" s="58"/>
      <c r="I2054" s="95"/>
      <c r="J2054" s="7">
        <v>0</v>
      </c>
      <c r="L2054" s="59"/>
      <c r="M2054" s="7">
        <v>0</v>
      </c>
    </row>
    <row r="2055" spans="1:22" customFormat="1" hidden="1">
      <c r="B2055" s="5" t="s">
        <v>2111</v>
      </c>
      <c r="C2055" s="9" t="s">
        <v>37</v>
      </c>
      <c r="D2055" s="7">
        <v>0</v>
      </c>
      <c r="E2055" s="58"/>
      <c r="F2055" s="95"/>
      <c r="G2055" s="7">
        <v>0</v>
      </c>
      <c r="H2055" s="58"/>
      <c r="I2055" s="95"/>
      <c r="J2055" s="7">
        <v>0</v>
      </c>
      <c r="L2055" s="59"/>
      <c r="M2055" s="7">
        <v>0</v>
      </c>
    </row>
    <row r="2056" spans="1:22">
      <c r="A2056" s="21" t="s">
        <v>5618</v>
      </c>
      <c r="B2056" s="30" t="s">
        <v>5762</v>
      </c>
      <c r="C2056" s="36" t="s">
        <v>39</v>
      </c>
      <c r="D2056" s="128">
        <v>3871</v>
      </c>
      <c r="E2056" s="108">
        <f>IF(D2056&lt;G2056,G2056-D2056,0)</f>
        <v>0</v>
      </c>
      <c r="F2056" s="108">
        <f>IF(D2056&gt;G2056,D2056-G2056,0)</f>
        <v>0</v>
      </c>
      <c r="G2056" s="128">
        <v>3871</v>
      </c>
      <c r="H2056" s="108"/>
      <c r="I2056" s="108">
        <v>84</v>
      </c>
      <c r="J2056" s="128">
        <f>+G2056+H2056-I2056</f>
        <v>3787</v>
      </c>
      <c r="L2056" s="65"/>
      <c r="M2056" s="128">
        <v>4352</v>
      </c>
      <c r="P2056" s="59">
        <f>M2056+N2056-O2056</f>
        <v>4352</v>
      </c>
      <c r="S2056" s="59">
        <f>P2056+Q2056-R2056</f>
        <v>4352</v>
      </c>
      <c r="V2056" s="59">
        <v>4526</v>
      </c>
    </row>
    <row r="2057" spans="1:22" customFormat="1" hidden="1">
      <c r="B2057" s="5" t="s">
        <v>2112</v>
      </c>
      <c r="C2057" s="9" t="s">
        <v>41</v>
      </c>
      <c r="D2057" s="7">
        <v>0</v>
      </c>
      <c r="E2057" s="58"/>
      <c r="F2057" s="95"/>
      <c r="G2057" s="7">
        <v>0</v>
      </c>
      <c r="H2057" s="58"/>
      <c r="I2057" s="95"/>
      <c r="J2057" s="7">
        <v>0</v>
      </c>
      <c r="L2057" s="59"/>
      <c r="M2057" s="7">
        <v>0</v>
      </c>
    </row>
    <row r="2058" spans="1:22">
      <c r="A2058" s="21" t="s">
        <v>5618</v>
      </c>
      <c r="B2058" s="30" t="s">
        <v>5763</v>
      </c>
      <c r="C2058" s="36" t="s">
        <v>43</v>
      </c>
      <c r="D2058" s="128">
        <v>19628</v>
      </c>
      <c r="E2058" s="108">
        <f>IF(D2058&lt;G2058,G2058-D2058,0)</f>
        <v>0</v>
      </c>
      <c r="F2058" s="108">
        <f>IF(D2058&gt;G2058,D2058-G2058,0)</f>
        <v>0</v>
      </c>
      <c r="G2058" s="128">
        <v>19628</v>
      </c>
      <c r="H2058" s="108"/>
      <c r="I2058" s="108">
        <v>428</v>
      </c>
      <c r="J2058" s="128">
        <f>+G2058+H2058-I2058</f>
        <v>19200</v>
      </c>
      <c r="L2058" s="65"/>
      <c r="M2058" s="128">
        <v>21759</v>
      </c>
      <c r="P2058" s="59">
        <f>M2058+N2058-O2058</f>
        <v>21759</v>
      </c>
      <c r="S2058" s="59">
        <f>P2058+Q2058-R2058</f>
        <v>21759</v>
      </c>
      <c r="V2058" s="59">
        <v>22630</v>
      </c>
    </row>
    <row r="2059" spans="1:22" customFormat="1" hidden="1">
      <c r="B2059" s="5" t="s">
        <v>2113</v>
      </c>
      <c r="C2059" s="9" t="s">
        <v>45</v>
      </c>
      <c r="D2059" s="7">
        <v>0</v>
      </c>
      <c r="E2059" s="58"/>
      <c r="F2059" s="95"/>
      <c r="G2059" s="7">
        <v>0</v>
      </c>
      <c r="H2059" s="58"/>
      <c r="I2059" s="95"/>
      <c r="J2059" s="7">
        <v>0</v>
      </c>
      <c r="L2059" s="59"/>
      <c r="M2059" s="7">
        <v>0</v>
      </c>
    </row>
    <row r="2060" spans="1:22" customFormat="1" hidden="1">
      <c r="B2060" s="5" t="s">
        <v>2114</v>
      </c>
      <c r="C2060" s="56" t="s">
        <v>47</v>
      </c>
      <c r="D2060" s="7">
        <v>0</v>
      </c>
      <c r="E2060" s="58"/>
      <c r="F2060" s="95"/>
      <c r="G2060" s="7">
        <v>0</v>
      </c>
      <c r="H2060" s="58"/>
      <c r="I2060" s="95"/>
      <c r="J2060" s="7">
        <v>0</v>
      </c>
      <c r="L2060" s="59"/>
      <c r="M2060" s="7">
        <v>0</v>
      </c>
    </row>
    <row r="2061" spans="1:22" customFormat="1" hidden="1">
      <c r="B2061" s="5" t="s">
        <v>2115</v>
      </c>
      <c r="C2061" s="9" t="s">
        <v>49</v>
      </c>
      <c r="D2061" s="7">
        <v>0</v>
      </c>
      <c r="E2061" s="58"/>
      <c r="F2061" s="95"/>
      <c r="G2061" s="7">
        <v>0</v>
      </c>
      <c r="H2061" s="58"/>
      <c r="I2061" s="95"/>
      <c r="J2061" s="7">
        <v>0</v>
      </c>
      <c r="L2061" s="59"/>
      <c r="M2061" s="7">
        <v>0</v>
      </c>
    </row>
    <row r="2062" spans="1:22" customFormat="1" hidden="1">
      <c r="B2062" s="5" t="s">
        <v>2116</v>
      </c>
      <c r="C2062" s="9" t="s">
        <v>51</v>
      </c>
      <c r="D2062" s="7">
        <v>0</v>
      </c>
      <c r="E2062" s="58"/>
      <c r="F2062" s="95"/>
      <c r="G2062" s="7">
        <v>0</v>
      </c>
      <c r="H2062" s="58"/>
      <c r="I2062" s="95"/>
      <c r="J2062" s="7">
        <v>0</v>
      </c>
      <c r="L2062" s="59"/>
      <c r="M2062" s="7">
        <v>0</v>
      </c>
    </row>
    <row r="2063" spans="1:22" customFormat="1" hidden="1">
      <c r="B2063" s="5" t="s">
        <v>2117</v>
      </c>
      <c r="C2063" s="9" t="s">
        <v>53</v>
      </c>
      <c r="D2063" s="7">
        <v>0</v>
      </c>
      <c r="E2063" s="58"/>
      <c r="F2063" s="95"/>
      <c r="G2063" s="7">
        <v>0</v>
      </c>
      <c r="H2063" s="58"/>
      <c r="I2063" s="95"/>
      <c r="J2063" s="7">
        <v>0</v>
      </c>
      <c r="L2063" s="59"/>
      <c r="M2063" s="7">
        <v>0</v>
      </c>
    </row>
    <row r="2064" spans="1:22" customFormat="1" hidden="1">
      <c r="B2064" s="5" t="s">
        <v>2118</v>
      </c>
      <c r="C2064" s="9" t="s">
        <v>55</v>
      </c>
      <c r="D2064" s="7">
        <v>0</v>
      </c>
      <c r="E2064" s="58"/>
      <c r="F2064" s="95"/>
      <c r="G2064" s="7">
        <v>0</v>
      </c>
      <c r="H2064" s="58"/>
      <c r="I2064" s="95"/>
      <c r="J2064" s="7">
        <v>0</v>
      </c>
      <c r="L2064" s="59"/>
      <c r="M2064" s="7">
        <v>0</v>
      </c>
    </row>
    <row r="2065" spans="1:13" customFormat="1" hidden="1">
      <c r="B2065" s="5" t="s">
        <v>2119</v>
      </c>
      <c r="C2065" s="9" t="s">
        <v>57</v>
      </c>
      <c r="D2065" s="7">
        <v>0</v>
      </c>
      <c r="E2065" s="58"/>
      <c r="F2065" s="95"/>
      <c r="G2065" s="7">
        <v>0</v>
      </c>
      <c r="H2065" s="58"/>
      <c r="I2065" s="95"/>
      <c r="J2065" s="7">
        <v>0</v>
      </c>
      <c r="L2065" s="59"/>
      <c r="M2065" s="7">
        <v>0</v>
      </c>
    </row>
    <row r="2066" spans="1:13" customFormat="1" hidden="1">
      <c r="B2066" s="5" t="s">
        <v>2120</v>
      </c>
      <c r="C2066" s="9" t="s">
        <v>59</v>
      </c>
      <c r="D2066" s="7">
        <v>0</v>
      </c>
      <c r="E2066" s="58"/>
      <c r="F2066" s="95"/>
      <c r="G2066" s="7">
        <v>0</v>
      </c>
      <c r="H2066" s="58"/>
      <c r="I2066" s="95"/>
      <c r="J2066" s="7">
        <v>0</v>
      </c>
      <c r="L2066" s="59"/>
      <c r="M2066" s="7">
        <v>0</v>
      </c>
    </row>
    <row r="2067" spans="1:13" customFormat="1" hidden="1">
      <c r="B2067" s="5" t="s">
        <v>2121</v>
      </c>
      <c r="C2067" s="9" t="s">
        <v>61</v>
      </c>
      <c r="D2067" s="7">
        <v>0</v>
      </c>
      <c r="E2067" s="58"/>
      <c r="F2067" s="95"/>
      <c r="G2067" s="7">
        <v>0</v>
      </c>
      <c r="H2067" s="58"/>
      <c r="I2067" s="95"/>
      <c r="J2067" s="7">
        <v>0</v>
      </c>
      <c r="L2067" s="59"/>
      <c r="M2067" s="7">
        <v>0</v>
      </c>
    </row>
    <row r="2068" spans="1:13" customFormat="1" hidden="1">
      <c r="B2068" s="5" t="s">
        <v>2122</v>
      </c>
      <c r="C2068" s="56" t="s">
        <v>63</v>
      </c>
      <c r="D2068" s="7">
        <v>0</v>
      </c>
      <c r="E2068" s="58"/>
      <c r="F2068" s="95"/>
      <c r="G2068" s="7">
        <v>0</v>
      </c>
      <c r="H2068" s="58"/>
      <c r="I2068" s="95"/>
      <c r="J2068" s="7">
        <v>0</v>
      </c>
      <c r="L2068" s="59"/>
      <c r="M2068" s="7">
        <v>0</v>
      </c>
    </row>
    <row r="2069" spans="1:13" customFormat="1" hidden="1">
      <c r="B2069" s="5" t="s">
        <v>2123</v>
      </c>
      <c r="C2069" s="56" t="s">
        <v>65</v>
      </c>
      <c r="D2069" s="7">
        <v>0</v>
      </c>
      <c r="E2069" s="58"/>
      <c r="F2069" s="95"/>
      <c r="G2069" s="7">
        <v>0</v>
      </c>
      <c r="H2069" s="58"/>
      <c r="I2069" s="95"/>
      <c r="J2069" s="7">
        <v>0</v>
      </c>
      <c r="L2069" s="59"/>
      <c r="M2069" s="7">
        <v>0</v>
      </c>
    </row>
    <row r="2070" spans="1:13" customFormat="1" hidden="1">
      <c r="B2070" s="5" t="s">
        <v>2124</v>
      </c>
      <c r="C2070" s="56" t="s">
        <v>67</v>
      </c>
      <c r="D2070" s="7">
        <v>0</v>
      </c>
      <c r="E2070" s="58"/>
      <c r="F2070" s="95"/>
      <c r="G2070" s="7">
        <v>0</v>
      </c>
      <c r="H2070" s="58"/>
      <c r="I2070" s="95"/>
      <c r="J2070" s="7">
        <v>0</v>
      </c>
      <c r="L2070" s="59"/>
      <c r="M2070" s="7">
        <v>0</v>
      </c>
    </row>
    <row r="2071" spans="1:13" customFormat="1" hidden="1">
      <c r="B2071" s="5" t="s">
        <v>2125</v>
      </c>
      <c r="C2071" s="9" t="s">
        <v>69</v>
      </c>
      <c r="D2071" s="7">
        <v>0</v>
      </c>
      <c r="E2071" s="58"/>
      <c r="F2071" s="95"/>
      <c r="G2071" s="7">
        <v>0</v>
      </c>
      <c r="H2071" s="58"/>
      <c r="I2071" s="95"/>
      <c r="J2071" s="7">
        <v>0</v>
      </c>
      <c r="L2071" s="59"/>
      <c r="M2071" s="7">
        <v>0</v>
      </c>
    </row>
    <row r="2072" spans="1:13" hidden="1">
      <c r="A2072" s="21" t="s">
        <v>5618</v>
      </c>
      <c r="B2072" s="99" t="s">
        <v>5764</v>
      </c>
      <c r="C2072" s="71" t="s">
        <v>71</v>
      </c>
      <c r="D2072" s="125">
        <f>SUM(D2073:D2081)</f>
        <v>60000</v>
      </c>
      <c r="E2072" s="108"/>
      <c r="F2072" s="126"/>
      <c r="G2072" s="125">
        <f>SUM(G2073:G2081)</f>
        <v>60000</v>
      </c>
      <c r="H2072" s="108"/>
      <c r="I2072" s="126"/>
      <c r="J2072" s="125">
        <f>SUM(J2073:J2081)</f>
        <v>3207.3600000000006</v>
      </c>
      <c r="L2072" s="65"/>
      <c r="M2072" s="125">
        <f>SUM(M2073:M2081)</f>
        <v>0</v>
      </c>
    </row>
    <row r="2073" spans="1:13" customFormat="1" hidden="1">
      <c r="B2073" s="5" t="s">
        <v>2126</v>
      </c>
      <c r="C2073" s="9" t="s">
        <v>73</v>
      </c>
      <c r="D2073" s="7">
        <v>0</v>
      </c>
      <c r="E2073" s="58"/>
      <c r="F2073" s="95"/>
      <c r="G2073" s="7">
        <v>0</v>
      </c>
      <c r="H2073" s="58"/>
      <c r="I2073" s="95"/>
      <c r="J2073" s="7">
        <v>0</v>
      </c>
      <c r="L2073" s="59"/>
      <c r="M2073" s="7">
        <v>0</v>
      </c>
    </row>
    <row r="2074" spans="1:13" customFormat="1" hidden="1">
      <c r="B2074" s="5" t="s">
        <v>2127</v>
      </c>
      <c r="C2074" s="9" t="s">
        <v>75</v>
      </c>
      <c r="D2074" s="7">
        <v>0</v>
      </c>
      <c r="E2074" s="58"/>
      <c r="F2074" s="95"/>
      <c r="G2074" s="7">
        <v>0</v>
      </c>
      <c r="H2074" s="58"/>
      <c r="I2074" s="95"/>
      <c r="J2074" s="7">
        <v>0</v>
      </c>
      <c r="L2074" s="59"/>
      <c r="M2074" s="7">
        <v>0</v>
      </c>
    </row>
    <row r="2075" spans="1:13" customFormat="1" hidden="1">
      <c r="B2075" s="5" t="s">
        <v>2128</v>
      </c>
      <c r="C2075" s="9" t="s">
        <v>77</v>
      </c>
      <c r="D2075" s="7">
        <v>0</v>
      </c>
      <c r="E2075" s="58"/>
      <c r="F2075" s="95"/>
      <c r="G2075" s="7">
        <v>0</v>
      </c>
      <c r="H2075" s="58"/>
      <c r="I2075" s="95"/>
      <c r="J2075" s="7">
        <v>0</v>
      </c>
      <c r="L2075" s="59"/>
      <c r="M2075" s="7">
        <v>0</v>
      </c>
    </row>
    <row r="2076" spans="1:13" customFormat="1" hidden="1">
      <c r="B2076" s="5" t="s">
        <v>2129</v>
      </c>
      <c r="C2076" s="9" t="s">
        <v>79</v>
      </c>
      <c r="D2076" s="7">
        <v>0</v>
      </c>
      <c r="E2076" s="58"/>
      <c r="F2076" s="95"/>
      <c r="G2076" s="7">
        <v>0</v>
      </c>
      <c r="H2076" s="58"/>
      <c r="I2076" s="95"/>
      <c r="J2076" s="7">
        <v>0</v>
      </c>
      <c r="L2076" s="59"/>
      <c r="M2076" s="7">
        <v>0</v>
      </c>
    </row>
    <row r="2077" spans="1:13" hidden="1">
      <c r="A2077" s="21" t="s">
        <v>5618</v>
      </c>
      <c r="B2077" s="30" t="s">
        <v>5910</v>
      </c>
      <c r="C2077" s="36" t="s">
        <v>83</v>
      </c>
      <c r="D2077" s="128">
        <v>30000</v>
      </c>
      <c r="E2077" s="108">
        <f>IF(D2077&lt;G2077,G2077-D2077,0)</f>
        <v>0</v>
      </c>
      <c r="F2077" s="108">
        <f>IF(D2077&gt;G2077,D2077-G2077,0)</f>
        <v>0</v>
      </c>
      <c r="G2077" s="128">
        <v>30000</v>
      </c>
      <c r="H2077" s="108"/>
      <c r="I2077" s="108">
        <v>26792.639999999999</v>
      </c>
      <c r="J2077" s="128">
        <f t="shared" ref="J2077:J2078" si="23">+G2077+H2077-I2077</f>
        <v>3207.3600000000006</v>
      </c>
      <c r="L2077" s="65"/>
      <c r="M2077" s="128">
        <v>0</v>
      </c>
    </row>
    <row r="2078" spans="1:13" hidden="1">
      <c r="A2078" s="21" t="s">
        <v>5618</v>
      </c>
      <c r="B2078" s="30" t="s">
        <v>5765</v>
      </c>
      <c r="C2078" s="36" t="s">
        <v>79</v>
      </c>
      <c r="D2078" s="128">
        <v>30000</v>
      </c>
      <c r="E2078" s="108">
        <f>IF(D2078&lt;G2078,G2078-D2078,0)</f>
        <v>0</v>
      </c>
      <c r="F2078" s="108">
        <f>IF(D2078&gt;G2078,D2078-G2078,0)</f>
        <v>0</v>
      </c>
      <c r="G2078" s="128">
        <v>30000</v>
      </c>
      <c r="H2078" s="108"/>
      <c r="I2078" s="108">
        <v>30000</v>
      </c>
      <c r="J2078" s="128">
        <f t="shared" si="23"/>
        <v>0</v>
      </c>
      <c r="L2078" s="65"/>
      <c r="M2078" s="128">
        <f t="shared" ref="M2078" si="24">+J2078+K2078-L2078</f>
        <v>0</v>
      </c>
    </row>
    <row r="2079" spans="1:13" customFormat="1" hidden="1">
      <c r="B2079" s="5" t="s">
        <v>2130</v>
      </c>
      <c r="C2079" s="9" t="s">
        <v>85</v>
      </c>
      <c r="D2079" s="7">
        <v>0</v>
      </c>
      <c r="E2079" s="58"/>
      <c r="F2079" s="95"/>
      <c r="G2079" s="7">
        <v>0</v>
      </c>
      <c r="H2079" s="58"/>
      <c r="I2079" s="95"/>
      <c r="J2079" s="7">
        <v>0</v>
      </c>
      <c r="L2079" s="59"/>
      <c r="M2079" s="7">
        <v>0</v>
      </c>
    </row>
    <row r="2080" spans="1:13" customFormat="1" hidden="1">
      <c r="B2080" s="5" t="s">
        <v>2131</v>
      </c>
      <c r="C2080" s="9" t="s">
        <v>87</v>
      </c>
      <c r="D2080" s="7">
        <v>0</v>
      </c>
      <c r="E2080" s="58"/>
      <c r="F2080" s="95"/>
      <c r="G2080" s="7">
        <v>0</v>
      </c>
      <c r="H2080" s="58"/>
      <c r="I2080" s="95"/>
      <c r="J2080" s="7">
        <v>0</v>
      </c>
      <c r="L2080" s="59"/>
      <c r="M2080" s="7">
        <v>0</v>
      </c>
    </row>
    <row r="2081" spans="2:13" customFormat="1" hidden="1">
      <c r="B2081" s="5" t="s">
        <v>2132</v>
      </c>
      <c r="C2081" s="9" t="s">
        <v>89</v>
      </c>
      <c r="D2081" s="7">
        <v>0</v>
      </c>
      <c r="E2081" s="58"/>
      <c r="F2081" s="95"/>
      <c r="G2081" s="7">
        <v>0</v>
      </c>
      <c r="H2081" s="58"/>
      <c r="I2081" s="95"/>
      <c r="J2081" s="7">
        <v>0</v>
      </c>
      <c r="L2081" s="59"/>
      <c r="M2081" s="7">
        <v>0</v>
      </c>
    </row>
    <row r="2082" spans="2:13" customFormat="1" hidden="1">
      <c r="B2082" s="1" t="s">
        <v>2133</v>
      </c>
      <c r="C2082" s="4" t="s">
        <v>91</v>
      </c>
      <c r="D2082" s="10">
        <f>SUM(D2083:D2094)</f>
        <v>0</v>
      </c>
      <c r="E2082" s="58"/>
      <c r="F2082" s="96"/>
      <c r="G2082" s="10">
        <f>SUM(G2083:G2094)</f>
        <v>0</v>
      </c>
      <c r="H2082" s="58"/>
      <c r="I2082" s="96"/>
      <c r="J2082" s="10">
        <f>SUM(J2083:J2094)</f>
        <v>0</v>
      </c>
      <c r="L2082" s="59"/>
      <c r="M2082" s="10">
        <f>SUM(M2083:M2094)</f>
        <v>0</v>
      </c>
    </row>
    <row r="2083" spans="2:13" customFormat="1" hidden="1">
      <c r="B2083" s="5" t="s">
        <v>2134</v>
      </c>
      <c r="C2083" s="9" t="s">
        <v>93</v>
      </c>
      <c r="D2083" s="7">
        <v>0</v>
      </c>
      <c r="E2083" s="58"/>
      <c r="F2083" s="95"/>
      <c r="G2083" s="7">
        <v>0</v>
      </c>
      <c r="H2083" s="58"/>
      <c r="I2083" s="95"/>
      <c r="J2083" s="7">
        <v>0</v>
      </c>
      <c r="L2083" s="59"/>
      <c r="M2083" s="7">
        <v>0</v>
      </c>
    </row>
    <row r="2084" spans="2:13" customFormat="1" hidden="1">
      <c r="B2084" s="5" t="s">
        <v>2134</v>
      </c>
      <c r="C2084" s="9" t="s">
        <v>95</v>
      </c>
      <c r="D2084" s="7">
        <v>0</v>
      </c>
      <c r="E2084" s="58"/>
      <c r="F2084" s="95"/>
      <c r="G2084" s="7">
        <v>0</v>
      </c>
      <c r="H2084" s="58"/>
      <c r="I2084" s="95"/>
      <c r="J2084" s="7">
        <v>0</v>
      </c>
      <c r="L2084" s="59"/>
      <c r="M2084" s="7">
        <v>0</v>
      </c>
    </row>
    <row r="2085" spans="2:13" customFormat="1" hidden="1">
      <c r="B2085" s="5" t="s">
        <v>2135</v>
      </c>
      <c r="C2085" s="9" t="s">
        <v>97</v>
      </c>
      <c r="D2085" s="7">
        <v>0</v>
      </c>
      <c r="E2085" s="58"/>
      <c r="F2085" s="95"/>
      <c r="G2085" s="7">
        <v>0</v>
      </c>
      <c r="H2085" s="58"/>
      <c r="I2085" s="95"/>
      <c r="J2085" s="7">
        <v>0</v>
      </c>
      <c r="L2085" s="59"/>
      <c r="M2085" s="7">
        <v>0</v>
      </c>
    </row>
    <row r="2086" spans="2:13" customFormat="1" hidden="1">
      <c r="B2086" s="5" t="s">
        <v>2136</v>
      </c>
      <c r="C2086" s="56" t="s">
        <v>99</v>
      </c>
      <c r="D2086" s="7">
        <v>0</v>
      </c>
      <c r="E2086" s="58"/>
      <c r="F2086" s="95"/>
      <c r="G2086" s="7">
        <v>0</v>
      </c>
      <c r="H2086" s="58"/>
      <c r="I2086" s="95"/>
      <c r="J2086" s="7">
        <v>0</v>
      </c>
      <c r="L2086" s="59"/>
      <c r="M2086" s="7">
        <v>0</v>
      </c>
    </row>
    <row r="2087" spans="2:13" customFormat="1" hidden="1">
      <c r="B2087" s="5" t="s">
        <v>2137</v>
      </c>
      <c r="C2087" s="9" t="s">
        <v>101</v>
      </c>
      <c r="D2087" s="7">
        <v>0</v>
      </c>
      <c r="E2087" s="58"/>
      <c r="F2087" s="95"/>
      <c r="G2087" s="7">
        <v>0</v>
      </c>
      <c r="H2087" s="58"/>
      <c r="I2087" s="95"/>
      <c r="J2087" s="7">
        <v>0</v>
      </c>
      <c r="L2087" s="59"/>
      <c r="M2087" s="7">
        <v>0</v>
      </c>
    </row>
    <row r="2088" spans="2:13" customFormat="1" hidden="1">
      <c r="B2088" s="5" t="s">
        <v>2138</v>
      </c>
      <c r="C2088" s="56" t="s">
        <v>103</v>
      </c>
      <c r="D2088" s="7">
        <v>0</v>
      </c>
      <c r="E2088" s="58"/>
      <c r="F2088" s="95"/>
      <c r="G2088" s="7">
        <v>0</v>
      </c>
      <c r="H2088" s="58"/>
      <c r="I2088" s="95"/>
      <c r="J2088" s="7">
        <v>0</v>
      </c>
      <c r="L2088" s="59"/>
      <c r="M2088" s="7">
        <v>0</v>
      </c>
    </row>
    <row r="2089" spans="2:13" customFormat="1" hidden="1">
      <c r="B2089" s="5" t="s">
        <v>2139</v>
      </c>
      <c r="C2089" s="56" t="s">
        <v>105</v>
      </c>
      <c r="D2089" s="7">
        <v>0</v>
      </c>
      <c r="E2089" s="58"/>
      <c r="F2089" s="95"/>
      <c r="G2089" s="7">
        <v>0</v>
      </c>
      <c r="H2089" s="58"/>
      <c r="I2089" s="95"/>
      <c r="J2089" s="7">
        <v>0</v>
      </c>
      <c r="L2089" s="59"/>
      <c r="M2089" s="7">
        <v>0</v>
      </c>
    </row>
    <row r="2090" spans="2:13" customFormat="1" hidden="1">
      <c r="B2090" s="5" t="s">
        <v>2140</v>
      </c>
      <c r="C2090" s="56" t="s">
        <v>107</v>
      </c>
      <c r="D2090" s="7">
        <v>0</v>
      </c>
      <c r="E2090" s="58"/>
      <c r="F2090" s="95"/>
      <c r="G2090" s="7">
        <v>0</v>
      </c>
      <c r="H2090" s="58"/>
      <c r="I2090" s="95"/>
      <c r="J2090" s="7">
        <v>0</v>
      </c>
      <c r="L2090" s="59"/>
      <c r="M2090" s="7">
        <v>0</v>
      </c>
    </row>
    <row r="2091" spans="2:13" customFormat="1" hidden="1">
      <c r="B2091" s="5" t="s">
        <v>2141</v>
      </c>
      <c r="C2091" s="9" t="s">
        <v>109</v>
      </c>
      <c r="D2091" s="7">
        <v>0</v>
      </c>
      <c r="E2091" s="58"/>
      <c r="F2091" s="95"/>
      <c r="G2091" s="7">
        <v>0</v>
      </c>
      <c r="H2091" s="58"/>
      <c r="I2091" s="95"/>
      <c r="J2091" s="7">
        <v>0</v>
      </c>
      <c r="L2091" s="59"/>
      <c r="M2091" s="7">
        <v>0</v>
      </c>
    </row>
    <row r="2092" spans="2:13" customFormat="1" hidden="1">
      <c r="B2092" s="5" t="s">
        <v>2142</v>
      </c>
      <c r="C2092" s="9" t="s">
        <v>111</v>
      </c>
      <c r="D2092" s="7">
        <v>0</v>
      </c>
      <c r="E2092" s="58"/>
      <c r="F2092" s="95"/>
      <c r="G2092" s="7">
        <v>0</v>
      </c>
      <c r="H2092" s="58"/>
      <c r="I2092" s="95"/>
      <c r="J2092" s="7">
        <v>0</v>
      </c>
      <c r="L2092" s="59"/>
      <c r="M2092" s="7">
        <v>0</v>
      </c>
    </row>
    <row r="2093" spans="2:13" customFormat="1" hidden="1">
      <c r="B2093" s="5" t="s">
        <v>2143</v>
      </c>
      <c r="C2093" s="9" t="s">
        <v>113</v>
      </c>
      <c r="D2093" s="7">
        <v>0</v>
      </c>
      <c r="E2093" s="58"/>
      <c r="F2093" s="95"/>
      <c r="G2093" s="7">
        <v>0</v>
      </c>
      <c r="H2093" s="58"/>
      <c r="I2093" s="95"/>
      <c r="J2093" s="7">
        <v>0</v>
      </c>
      <c r="L2093" s="59"/>
      <c r="M2093" s="7">
        <v>0</v>
      </c>
    </row>
    <row r="2094" spans="2:13" customFormat="1" hidden="1">
      <c r="B2094" s="5" t="s">
        <v>2144</v>
      </c>
      <c r="C2094" s="9" t="s">
        <v>115</v>
      </c>
      <c r="D2094" s="7">
        <v>0</v>
      </c>
      <c r="E2094" s="58"/>
      <c r="F2094" s="95"/>
      <c r="G2094" s="7">
        <v>0</v>
      </c>
      <c r="H2094" s="58"/>
      <c r="I2094" s="95"/>
      <c r="J2094" s="7">
        <v>0</v>
      </c>
      <c r="L2094" s="59"/>
      <c r="M2094" s="7">
        <v>0</v>
      </c>
    </row>
    <row r="2095" spans="2:13" customFormat="1" hidden="1">
      <c r="B2095" s="1" t="s">
        <v>2145</v>
      </c>
      <c r="C2095" s="4" t="s">
        <v>117</v>
      </c>
      <c r="D2095" s="10">
        <f>SUM(D2096:D2098)</f>
        <v>0</v>
      </c>
      <c r="E2095" s="58"/>
      <c r="F2095" s="96"/>
      <c r="G2095" s="10">
        <f>SUM(G2096:G2098)</f>
        <v>0</v>
      </c>
      <c r="H2095" s="58"/>
      <c r="I2095" s="96"/>
      <c r="J2095" s="10">
        <f>SUM(J2096:J2098)</f>
        <v>0</v>
      </c>
      <c r="L2095" s="59"/>
      <c r="M2095" s="10">
        <f>SUM(M2096:M2098)</f>
        <v>0</v>
      </c>
    </row>
    <row r="2096" spans="2:13" customFormat="1" hidden="1">
      <c r="B2096" s="5" t="s">
        <v>2146</v>
      </c>
      <c r="C2096" s="9" t="s">
        <v>119</v>
      </c>
      <c r="D2096" s="7">
        <v>0</v>
      </c>
      <c r="E2096" s="58"/>
      <c r="F2096" s="95"/>
      <c r="G2096" s="7">
        <v>0</v>
      </c>
      <c r="H2096" s="58"/>
      <c r="I2096" s="95"/>
      <c r="J2096" s="7">
        <v>0</v>
      </c>
      <c r="L2096" s="59"/>
      <c r="M2096" s="7">
        <v>0</v>
      </c>
    </row>
    <row r="2097" spans="1:13" customFormat="1" hidden="1">
      <c r="B2097" s="5" t="s">
        <v>2147</v>
      </c>
      <c r="C2097" s="9" t="s">
        <v>121</v>
      </c>
      <c r="D2097" s="7">
        <v>0</v>
      </c>
      <c r="E2097" s="58"/>
      <c r="F2097" s="95"/>
      <c r="G2097" s="7">
        <v>0</v>
      </c>
      <c r="H2097" s="58"/>
      <c r="I2097" s="95"/>
      <c r="J2097" s="7">
        <v>0</v>
      </c>
      <c r="L2097" s="59"/>
      <c r="M2097" s="7">
        <v>0</v>
      </c>
    </row>
    <row r="2098" spans="1:13" customFormat="1" hidden="1">
      <c r="B2098" s="5" t="s">
        <v>2148</v>
      </c>
      <c r="C2098" s="9" t="s">
        <v>123</v>
      </c>
      <c r="D2098" s="7">
        <v>0</v>
      </c>
      <c r="E2098" s="58"/>
      <c r="F2098" s="95"/>
      <c r="G2098" s="7">
        <v>0</v>
      </c>
      <c r="H2098" s="58"/>
      <c r="I2098" s="95"/>
      <c r="J2098" s="7">
        <v>0</v>
      </c>
      <c r="L2098" s="59"/>
      <c r="M2098" s="7">
        <v>0</v>
      </c>
    </row>
    <row r="2099" spans="1:13" customFormat="1" hidden="1">
      <c r="B2099" s="1" t="s">
        <v>2149</v>
      </c>
      <c r="C2099" s="4" t="s">
        <v>125</v>
      </c>
      <c r="D2099" s="10">
        <f>SUM(D2100:D2103)</f>
        <v>0</v>
      </c>
      <c r="E2099" s="58"/>
      <c r="F2099" s="96"/>
      <c r="G2099" s="10">
        <f>SUM(G2100:G2103)</f>
        <v>0</v>
      </c>
      <c r="H2099" s="58"/>
      <c r="I2099" s="96"/>
      <c r="J2099" s="10">
        <f>SUM(J2100:J2103)</f>
        <v>0</v>
      </c>
      <c r="L2099" s="59"/>
      <c r="M2099" s="10">
        <f>SUM(M2100:M2103)</f>
        <v>0</v>
      </c>
    </row>
    <row r="2100" spans="1:13" customFormat="1" hidden="1">
      <c r="B2100" s="5" t="s">
        <v>2150</v>
      </c>
      <c r="C2100" s="9" t="s">
        <v>127</v>
      </c>
      <c r="D2100" s="7">
        <v>0</v>
      </c>
      <c r="E2100" s="58"/>
      <c r="F2100" s="95"/>
      <c r="G2100" s="7">
        <v>0</v>
      </c>
      <c r="H2100" s="58"/>
      <c r="I2100" s="95"/>
      <c r="J2100" s="7">
        <v>0</v>
      </c>
      <c r="L2100" s="59"/>
      <c r="M2100" s="7">
        <v>0</v>
      </c>
    </row>
    <row r="2101" spans="1:13" customFormat="1" hidden="1">
      <c r="B2101" s="5" t="s">
        <v>2151</v>
      </c>
      <c r="C2101" s="9" t="s">
        <v>129</v>
      </c>
      <c r="D2101" s="7">
        <v>0</v>
      </c>
      <c r="E2101" s="58"/>
      <c r="F2101" s="95"/>
      <c r="G2101" s="7">
        <v>0</v>
      </c>
      <c r="H2101" s="58"/>
      <c r="I2101" s="95"/>
      <c r="J2101" s="7">
        <v>0</v>
      </c>
      <c r="L2101" s="59"/>
      <c r="M2101" s="7">
        <v>0</v>
      </c>
    </row>
    <row r="2102" spans="1:13" customFormat="1" hidden="1">
      <c r="B2102" s="5" t="s">
        <v>2152</v>
      </c>
      <c r="C2102" s="56" t="s">
        <v>131</v>
      </c>
      <c r="D2102" s="7">
        <v>0</v>
      </c>
      <c r="E2102" s="58"/>
      <c r="F2102" s="95"/>
      <c r="G2102" s="7">
        <v>0</v>
      </c>
      <c r="H2102" s="58"/>
      <c r="I2102" s="95"/>
      <c r="J2102" s="7">
        <v>0</v>
      </c>
      <c r="L2102" s="59"/>
      <c r="M2102" s="7">
        <v>0</v>
      </c>
    </row>
    <row r="2103" spans="1:13" customFormat="1" hidden="1">
      <c r="B2103" s="5" t="s">
        <v>2153</v>
      </c>
      <c r="C2103" s="9" t="s">
        <v>133</v>
      </c>
      <c r="D2103" s="7">
        <v>0</v>
      </c>
      <c r="E2103" s="58"/>
      <c r="F2103" s="95"/>
      <c r="G2103" s="7">
        <v>0</v>
      </c>
      <c r="H2103" s="58"/>
      <c r="I2103" s="95"/>
      <c r="J2103" s="7">
        <v>0</v>
      </c>
      <c r="L2103" s="59"/>
      <c r="M2103" s="7">
        <v>0</v>
      </c>
    </row>
    <row r="2104" spans="1:13" hidden="1">
      <c r="A2104" s="21" t="s">
        <v>5618</v>
      </c>
      <c r="B2104" s="99" t="s">
        <v>5766</v>
      </c>
      <c r="C2104" s="71" t="s">
        <v>135</v>
      </c>
      <c r="D2104" s="125">
        <f>SUM(D2105:D2107)</f>
        <v>5500</v>
      </c>
      <c r="E2104" s="108"/>
      <c r="F2104" s="126"/>
      <c r="G2104" s="125">
        <f>SUM(G2105:G2107)</f>
        <v>5500</v>
      </c>
      <c r="H2104" s="108"/>
      <c r="I2104" s="126"/>
      <c r="J2104" s="125">
        <f>SUM(J2105:J2107)</f>
        <v>635</v>
      </c>
      <c r="L2104" s="65"/>
      <c r="M2104" s="125">
        <f>SUM(M2105:M2107)</f>
        <v>0</v>
      </c>
    </row>
    <row r="2105" spans="1:13" hidden="1">
      <c r="A2105" s="21" t="s">
        <v>5618</v>
      </c>
      <c r="B2105" s="30" t="s">
        <v>5767</v>
      </c>
      <c r="C2105" s="36" t="s">
        <v>137</v>
      </c>
      <c r="D2105" s="128">
        <v>5500</v>
      </c>
      <c r="E2105" s="108">
        <f>IF(D2105&lt;G2105,G2105-D2105,0)</f>
        <v>0</v>
      </c>
      <c r="F2105" s="108">
        <f>IF(D2105&gt;G2105,D2105-G2105,0)</f>
        <v>0</v>
      </c>
      <c r="G2105" s="128">
        <v>5500</v>
      </c>
      <c r="H2105" s="108"/>
      <c r="I2105" s="108">
        <v>4865</v>
      </c>
      <c r="J2105" s="128">
        <f>+G2105+H2105-I2105</f>
        <v>635</v>
      </c>
      <c r="L2105" s="65"/>
      <c r="M2105" s="128">
        <v>0</v>
      </c>
    </row>
    <row r="2106" spans="1:13" customFormat="1" hidden="1">
      <c r="B2106" s="5" t="s">
        <v>2154</v>
      </c>
      <c r="C2106" s="9" t="s">
        <v>139</v>
      </c>
      <c r="D2106" s="7">
        <v>0</v>
      </c>
      <c r="E2106" s="58"/>
      <c r="F2106" s="95"/>
      <c r="G2106" s="7">
        <v>0</v>
      </c>
      <c r="H2106" s="58"/>
      <c r="I2106" s="95"/>
      <c r="J2106" s="7">
        <v>0</v>
      </c>
      <c r="L2106" s="59"/>
      <c r="M2106" s="7">
        <v>0</v>
      </c>
    </row>
    <row r="2107" spans="1:13" customFormat="1" hidden="1">
      <c r="B2107" s="5" t="s">
        <v>2155</v>
      </c>
      <c r="C2107" s="56" t="s">
        <v>141</v>
      </c>
      <c r="D2107" s="7">
        <v>0</v>
      </c>
      <c r="E2107" s="58"/>
      <c r="F2107" s="95"/>
      <c r="G2107" s="7">
        <v>0</v>
      </c>
      <c r="H2107" s="58"/>
      <c r="I2107" s="95"/>
      <c r="J2107" s="7">
        <v>0</v>
      </c>
      <c r="L2107" s="59"/>
      <c r="M2107" s="7">
        <v>0</v>
      </c>
    </row>
    <row r="2108" spans="1:13" hidden="1">
      <c r="A2108" s="21" t="s">
        <v>5618</v>
      </c>
      <c r="B2108" s="67" t="s">
        <v>5768</v>
      </c>
      <c r="C2108" s="67" t="s">
        <v>143</v>
      </c>
      <c r="D2108" s="130">
        <f>D2109+D2127+D2133+D2144+D2152+D2155+D2160+D2163</f>
        <v>63200</v>
      </c>
      <c r="E2108" s="108"/>
      <c r="F2108" s="106"/>
      <c r="G2108" s="130">
        <f>G2109+G2127+G2133+G2144+G2152+G2155+G2160+G2163</f>
        <v>42700</v>
      </c>
      <c r="H2108" s="108"/>
      <c r="I2108" s="106"/>
      <c r="J2108" s="130">
        <f>J2109+J2127+J2133+J2144+J2152+J2155+J2160+J2163</f>
        <v>16058.730000000001</v>
      </c>
      <c r="L2108" s="65"/>
      <c r="M2108" s="130">
        <f>M2109+M2127+M2133+M2144+M2152+M2155+M2160+M2163</f>
        <v>0</v>
      </c>
    </row>
    <row r="2109" spans="1:13" hidden="1">
      <c r="A2109" s="21" t="s">
        <v>5618</v>
      </c>
      <c r="B2109" s="99" t="s">
        <v>5769</v>
      </c>
      <c r="C2109" s="71" t="s">
        <v>145</v>
      </c>
      <c r="D2109" s="130">
        <f>SUM(D2110:D2126)</f>
        <v>3200</v>
      </c>
      <c r="E2109" s="108"/>
      <c r="F2109" s="106"/>
      <c r="G2109" s="130">
        <f>SUM(G2110:G2126)</f>
        <v>2700</v>
      </c>
      <c r="H2109" s="108"/>
      <c r="I2109" s="106"/>
      <c r="J2109" s="130">
        <f>SUM(J2110:J2126)</f>
        <v>1499.83</v>
      </c>
      <c r="L2109" s="65"/>
      <c r="M2109" s="130">
        <f>SUM(M2110:M2126)</f>
        <v>0</v>
      </c>
    </row>
    <row r="2110" spans="1:13" hidden="1">
      <c r="A2110" s="21" t="s">
        <v>5618</v>
      </c>
      <c r="B2110" s="30" t="s">
        <v>5770</v>
      </c>
      <c r="C2110" s="36" t="s">
        <v>147</v>
      </c>
      <c r="D2110" s="128">
        <v>1200</v>
      </c>
      <c r="E2110" s="108">
        <f>IF(D2110&lt;G2110,G2110-D2110,0)</f>
        <v>0</v>
      </c>
      <c r="F2110" s="108">
        <f>IF(D2110&gt;G2110,D2110-G2110,0)</f>
        <v>0</v>
      </c>
      <c r="G2110" s="128">
        <v>1200</v>
      </c>
      <c r="H2110" s="108"/>
      <c r="I2110" s="108">
        <v>753.45</v>
      </c>
      <c r="J2110" s="128">
        <f t="shared" ref="J2110:J2111" si="25">+G2110+H2110-I2110</f>
        <v>446.54999999999995</v>
      </c>
      <c r="L2110" s="65"/>
      <c r="M2110" s="128">
        <v>0</v>
      </c>
    </row>
    <row r="2111" spans="1:13" hidden="1">
      <c r="A2111" s="21" t="s">
        <v>5618</v>
      </c>
      <c r="B2111" s="30" t="s">
        <v>5771</v>
      </c>
      <c r="C2111" s="36" t="s">
        <v>149</v>
      </c>
      <c r="D2111" s="128">
        <v>2000</v>
      </c>
      <c r="E2111" s="108">
        <f>IF(D2111&lt;G2111,G2111-D2111,0)</f>
        <v>0</v>
      </c>
      <c r="F2111" s="108">
        <f>IF(D2111&gt;G2111,D2111-G2111,0)</f>
        <v>500</v>
      </c>
      <c r="G2111" s="128">
        <v>1500</v>
      </c>
      <c r="H2111" s="108"/>
      <c r="I2111" s="108">
        <v>446.72</v>
      </c>
      <c r="J2111" s="128">
        <f t="shared" si="25"/>
        <v>1053.28</v>
      </c>
      <c r="L2111" s="65"/>
      <c r="M2111" s="128">
        <v>0</v>
      </c>
    </row>
    <row r="2112" spans="1:13" customFormat="1" hidden="1">
      <c r="B2112" s="5" t="s">
        <v>2156</v>
      </c>
      <c r="C2112" s="56" t="s">
        <v>151</v>
      </c>
      <c r="D2112" s="7">
        <v>0</v>
      </c>
      <c r="E2112" s="58"/>
      <c r="F2112" s="95"/>
      <c r="G2112" s="7">
        <v>0</v>
      </c>
      <c r="H2112" s="58"/>
      <c r="I2112" s="95"/>
      <c r="J2112" s="7">
        <v>0</v>
      </c>
      <c r="L2112" s="59"/>
      <c r="M2112" s="7">
        <v>0</v>
      </c>
    </row>
    <row r="2113" spans="2:13" customFormat="1" hidden="1">
      <c r="B2113" s="5" t="s">
        <v>2157</v>
      </c>
      <c r="C2113" s="9" t="s">
        <v>153</v>
      </c>
      <c r="D2113" s="7">
        <v>0</v>
      </c>
      <c r="E2113" s="58"/>
      <c r="F2113" s="95"/>
      <c r="G2113" s="7">
        <v>0</v>
      </c>
      <c r="H2113" s="58"/>
      <c r="I2113" s="95"/>
      <c r="J2113" s="7">
        <v>0</v>
      </c>
      <c r="L2113" s="59"/>
      <c r="M2113" s="7">
        <v>0</v>
      </c>
    </row>
    <row r="2114" spans="2:13" customFormat="1" hidden="1">
      <c r="B2114" s="5" t="s">
        <v>2158</v>
      </c>
      <c r="C2114" s="9" t="s">
        <v>155</v>
      </c>
      <c r="D2114" s="7">
        <v>0</v>
      </c>
      <c r="E2114" s="58"/>
      <c r="F2114" s="95"/>
      <c r="G2114" s="7">
        <v>0</v>
      </c>
      <c r="H2114" s="58"/>
      <c r="I2114" s="95"/>
      <c r="J2114" s="7">
        <v>0</v>
      </c>
      <c r="L2114" s="59"/>
      <c r="M2114" s="7">
        <v>0</v>
      </c>
    </row>
    <row r="2115" spans="2:13" customFormat="1" hidden="1">
      <c r="B2115" s="5" t="s">
        <v>2159</v>
      </c>
      <c r="C2115" s="56" t="s">
        <v>157</v>
      </c>
      <c r="D2115" s="7">
        <v>0</v>
      </c>
      <c r="E2115" s="58"/>
      <c r="F2115" s="95"/>
      <c r="G2115" s="7">
        <v>0</v>
      </c>
      <c r="H2115" s="58"/>
      <c r="I2115" s="95"/>
      <c r="J2115" s="7">
        <v>0</v>
      </c>
      <c r="L2115" s="59"/>
      <c r="M2115" s="7">
        <v>0</v>
      </c>
    </row>
    <row r="2116" spans="2:13" customFormat="1" hidden="1">
      <c r="B2116" s="5" t="s">
        <v>2160</v>
      </c>
      <c r="C2116" s="9" t="s">
        <v>159</v>
      </c>
      <c r="D2116" s="7">
        <v>0</v>
      </c>
      <c r="E2116" s="58"/>
      <c r="F2116" s="95"/>
      <c r="G2116" s="7">
        <v>0</v>
      </c>
      <c r="H2116" s="58"/>
      <c r="I2116" s="95"/>
      <c r="J2116" s="7">
        <v>0</v>
      </c>
      <c r="L2116" s="59"/>
      <c r="M2116" s="7">
        <v>0</v>
      </c>
    </row>
    <row r="2117" spans="2:13" customFormat="1" hidden="1">
      <c r="B2117" s="5" t="s">
        <v>2161</v>
      </c>
      <c r="C2117" s="9" t="s">
        <v>161</v>
      </c>
      <c r="D2117" s="7">
        <v>0</v>
      </c>
      <c r="E2117" s="58"/>
      <c r="F2117" s="95"/>
      <c r="G2117" s="7">
        <v>0</v>
      </c>
      <c r="H2117" s="58"/>
      <c r="I2117" s="95"/>
      <c r="J2117" s="7">
        <v>0</v>
      </c>
      <c r="L2117" s="59"/>
      <c r="M2117" s="7">
        <v>0</v>
      </c>
    </row>
    <row r="2118" spans="2:13" customFormat="1" hidden="1">
      <c r="B2118" s="5" t="s">
        <v>2162</v>
      </c>
      <c r="C2118" s="9" t="s">
        <v>163</v>
      </c>
      <c r="D2118" s="7">
        <v>0</v>
      </c>
      <c r="E2118" s="58"/>
      <c r="F2118" s="95"/>
      <c r="G2118" s="7">
        <v>0</v>
      </c>
      <c r="H2118" s="58"/>
      <c r="I2118" s="95"/>
      <c r="J2118" s="7">
        <v>0</v>
      </c>
      <c r="L2118" s="59"/>
      <c r="M2118" s="7">
        <v>0</v>
      </c>
    </row>
    <row r="2119" spans="2:13" customFormat="1" hidden="1">
      <c r="B2119" s="5" t="s">
        <v>2163</v>
      </c>
      <c r="C2119" s="9" t="s">
        <v>165</v>
      </c>
      <c r="D2119" s="7">
        <v>0</v>
      </c>
      <c r="E2119" s="58"/>
      <c r="F2119" s="95"/>
      <c r="G2119" s="7">
        <v>0</v>
      </c>
      <c r="H2119" s="58"/>
      <c r="I2119" s="95"/>
      <c r="J2119" s="7">
        <v>0</v>
      </c>
      <c r="L2119" s="59"/>
      <c r="M2119" s="7">
        <v>0</v>
      </c>
    </row>
    <row r="2120" spans="2:13" hidden="1">
      <c r="B2120" s="28" t="s">
        <v>2164</v>
      </c>
      <c r="C2120" s="36" t="s">
        <v>167</v>
      </c>
      <c r="D2120" s="11">
        <v>0</v>
      </c>
      <c r="E2120" s="58"/>
      <c r="F2120" s="95"/>
      <c r="G2120" s="11">
        <v>0</v>
      </c>
      <c r="H2120" s="58"/>
      <c r="I2120" s="95"/>
      <c r="J2120" s="11">
        <v>0</v>
      </c>
      <c r="L2120" s="65"/>
      <c r="M2120" s="11">
        <v>0</v>
      </c>
    </row>
    <row r="2121" spans="2:13" customFormat="1" hidden="1">
      <c r="B2121" s="1" t="s">
        <v>2165</v>
      </c>
      <c r="C2121" s="4" t="s">
        <v>169</v>
      </c>
      <c r="D2121" s="7">
        <v>0</v>
      </c>
      <c r="E2121" s="58"/>
      <c r="F2121" s="95"/>
      <c r="G2121" s="7">
        <v>0</v>
      </c>
      <c r="H2121" s="58"/>
      <c r="I2121" s="95"/>
      <c r="J2121" s="7">
        <v>0</v>
      </c>
      <c r="L2121" s="59"/>
      <c r="M2121" s="7">
        <v>0</v>
      </c>
    </row>
    <row r="2122" spans="2:13" customFormat="1" hidden="1">
      <c r="B2122" s="5" t="s">
        <v>2166</v>
      </c>
      <c r="C2122" s="9" t="s">
        <v>171</v>
      </c>
      <c r="D2122" s="7">
        <v>0</v>
      </c>
      <c r="E2122" s="58"/>
      <c r="F2122" s="95"/>
      <c r="G2122" s="7">
        <v>0</v>
      </c>
      <c r="H2122" s="58"/>
      <c r="I2122" s="95"/>
      <c r="J2122" s="7">
        <v>0</v>
      </c>
      <c r="L2122" s="59"/>
      <c r="M2122" s="7">
        <v>0</v>
      </c>
    </row>
    <row r="2123" spans="2:13" customFormat="1" hidden="1">
      <c r="B2123" s="5" t="s">
        <v>2167</v>
      </c>
      <c r="C2123" s="9" t="s">
        <v>173</v>
      </c>
      <c r="D2123" s="7">
        <v>0</v>
      </c>
      <c r="E2123" s="58"/>
      <c r="F2123" s="95"/>
      <c r="G2123" s="7">
        <v>0</v>
      </c>
      <c r="H2123" s="58"/>
      <c r="I2123" s="95"/>
      <c r="J2123" s="7">
        <v>0</v>
      </c>
      <c r="L2123" s="59"/>
      <c r="M2123" s="7">
        <v>0</v>
      </c>
    </row>
    <row r="2124" spans="2:13" customFormat="1" hidden="1">
      <c r="B2124" s="5" t="s">
        <v>2168</v>
      </c>
      <c r="C2124" s="9" t="s">
        <v>175</v>
      </c>
      <c r="D2124" s="7">
        <v>0</v>
      </c>
      <c r="E2124" s="58"/>
      <c r="F2124" s="95"/>
      <c r="G2124" s="7">
        <v>0</v>
      </c>
      <c r="H2124" s="58"/>
      <c r="I2124" s="95"/>
      <c r="J2124" s="7">
        <v>0</v>
      </c>
      <c r="L2124" s="59"/>
      <c r="M2124" s="7">
        <v>0</v>
      </c>
    </row>
    <row r="2125" spans="2:13" customFormat="1" hidden="1">
      <c r="B2125" s="5" t="s">
        <v>2169</v>
      </c>
      <c r="C2125" s="9" t="s">
        <v>177</v>
      </c>
      <c r="D2125" s="7">
        <v>0</v>
      </c>
      <c r="E2125" s="58"/>
      <c r="F2125" s="95"/>
      <c r="G2125" s="7">
        <v>0</v>
      </c>
      <c r="H2125" s="58"/>
      <c r="I2125" s="95"/>
      <c r="J2125" s="7">
        <v>0</v>
      </c>
      <c r="L2125" s="59"/>
      <c r="M2125" s="7">
        <v>0</v>
      </c>
    </row>
    <row r="2126" spans="2:13" customFormat="1" hidden="1">
      <c r="B2126" s="5" t="s">
        <v>2170</v>
      </c>
      <c r="C2126" s="9" t="s">
        <v>179</v>
      </c>
      <c r="D2126" s="7">
        <v>0</v>
      </c>
      <c r="E2126" s="58"/>
      <c r="F2126" s="95"/>
      <c r="G2126" s="7">
        <v>0</v>
      </c>
      <c r="H2126" s="58"/>
      <c r="I2126" s="95"/>
      <c r="J2126" s="7">
        <v>0</v>
      </c>
      <c r="L2126" s="59"/>
      <c r="M2126" s="7">
        <v>0</v>
      </c>
    </row>
    <row r="2127" spans="2:13" customFormat="1" hidden="1">
      <c r="B2127" s="1" t="s">
        <v>2171</v>
      </c>
      <c r="C2127" s="4" t="s">
        <v>5451</v>
      </c>
      <c r="D2127" s="10">
        <f>SUM(D2128:D2132)</f>
        <v>0</v>
      </c>
      <c r="E2127" s="58"/>
      <c r="F2127" s="96"/>
      <c r="G2127" s="10">
        <f>SUM(G2128:G2132)</f>
        <v>0</v>
      </c>
      <c r="H2127" s="58"/>
      <c r="I2127" s="96"/>
      <c r="J2127" s="10">
        <f>SUM(J2128:J2132)</f>
        <v>0</v>
      </c>
      <c r="L2127" s="59"/>
      <c r="M2127" s="10">
        <f>SUM(M2128:M2132)</f>
        <v>0</v>
      </c>
    </row>
    <row r="2128" spans="2:13" customFormat="1" hidden="1">
      <c r="B2128" s="5" t="s">
        <v>2172</v>
      </c>
      <c r="C2128" s="9" t="s">
        <v>182</v>
      </c>
      <c r="D2128" s="7">
        <v>0</v>
      </c>
      <c r="E2128" s="58"/>
      <c r="F2128" s="95"/>
      <c r="G2128" s="7">
        <v>0</v>
      </c>
      <c r="H2128" s="58"/>
      <c r="I2128" s="95"/>
      <c r="J2128" s="7">
        <v>0</v>
      </c>
      <c r="L2128" s="59"/>
      <c r="M2128" s="7">
        <v>0</v>
      </c>
    </row>
    <row r="2129" spans="2:13" customFormat="1" hidden="1">
      <c r="B2129" s="5" t="s">
        <v>2173</v>
      </c>
      <c r="C2129" s="9" t="s">
        <v>184</v>
      </c>
      <c r="D2129" s="7">
        <v>0</v>
      </c>
      <c r="E2129" s="58"/>
      <c r="F2129" s="95"/>
      <c r="G2129" s="7">
        <v>0</v>
      </c>
      <c r="H2129" s="58"/>
      <c r="I2129" s="95"/>
      <c r="J2129" s="7">
        <v>0</v>
      </c>
      <c r="L2129" s="59"/>
      <c r="M2129" s="7">
        <v>0</v>
      </c>
    </row>
    <row r="2130" spans="2:13" customFormat="1" hidden="1">
      <c r="B2130" s="5" t="s">
        <v>2174</v>
      </c>
      <c r="C2130" s="9" t="s">
        <v>186</v>
      </c>
      <c r="D2130" s="7">
        <v>0</v>
      </c>
      <c r="E2130" s="58"/>
      <c r="F2130" s="95"/>
      <c r="G2130" s="7">
        <v>0</v>
      </c>
      <c r="H2130" s="58"/>
      <c r="I2130" s="95"/>
      <c r="J2130" s="7">
        <v>0</v>
      </c>
      <c r="L2130" s="59"/>
      <c r="M2130" s="7">
        <v>0</v>
      </c>
    </row>
    <row r="2131" spans="2:13" customFormat="1" hidden="1">
      <c r="B2131" s="5" t="s">
        <v>2175</v>
      </c>
      <c r="C2131" s="9" t="s">
        <v>189</v>
      </c>
      <c r="D2131" s="7">
        <v>0</v>
      </c>
      <c r="E2131" s="58"/>
      <c r="F2131" s="95"/>
      <c r="G2131" s="7">
        <v>0</v>
      </c>
      <c r="H2131" s="58"/>
      <c r="I2131" s="95"/>
      <c r="J2131" s="7">
        <v>0</v>
      </c>
      <c r="L2131" s="59"/>
      <c r="M2131" s="7">
        <v>0</v>
      </c>
    </row>
    <row r="2132" spans="2:13" customFormat="1" hidden="1">
      <c r="B2132" s="5" t="s">
        <v>2176</v>
      </c>
      <c r="C2132" s="9" t="s">
        <v>190</v>
      </c>
      <c r="D2132" s="7">
        <v>0</v>
      </c>
      <c r="E2132" s="58"/>
      <c r="F2132" s="95"/>
      <c r="G2132" s="7">
        <v>0</v>
      </c>
      <c r="H2132" s="58"/>
      <c r="I2132" s="95"/>
      <c r="J2132" s="7">
        <v>0</v>
      </c>
      <c r="L2132" s="59"/>
      <c r="M2132" s="7">
        <v>0</v>
      </c>
    </row>
    <row r="2133" spans="2:13" customFormat="1" hidden="1">
      <c r="B2133" s="1" t="s">
        <v>2177</v>
      </c>
      <c r="C2133" s="4" t="s">
        <v>192</v>
      </c>
      <c r="D2133" s="10">
        <f>SUM(D2134:D2143)</f>
        <v>0</v>
      </c>
      <c r="E2133" s="58"/>
      <c r="F2133" s="96"/>
      <c r="G2133" s="10">
        <f>SUM(G2134:G2143)</f>
        <v>0</v>
      </c>
      <c r="H2133" s="58"/>
      <c r="I2133" s="96"/>
      <c r="J2133" s="10">
        <f>SUM(J2134:J2143)</f>
        <v>0</v>
      </c>
      <c r="L2133" s="59"/>
      <c r="M2133" s="10">
        <f>SUM(M2134:M2143)</f>
        <v>0</v>
      </c>
    </row>
    <row r="2134" spans="2:13" customFormat="1" hidden="1">
      <c r="B2134" s="5" t="s">
        <v>2178</v>
      </c>
      <c r="C2134" s="9" t="s">
        <v>194</v>
      </c>
      <c r="D2134" s="7">
        <v>0</v>
      </c>
      <c r="E2134" s="58"/>
      <c r="F2134" s="95"/>
      <c r="G2134" s="7">
        <v>0</v>
      </c>
      <c r="H2134" s="58"/>
      <c r="I2134" s="95"/>
      <c r="J2134" s="7">
        <v>0</v>
      </c>
      <c r="L2134" s="59"/>
      <c r="M2134" s="7">
        <v>0</v>
      </c>
    </row>
    <row r="2135" spans="2:13" customFormat="1" hidden="1">
      <c r="B2135" s="5" t="s">
        <v>2179</v>
      </c>
      <c r="C2135" s="9" t="s">
        <v>196</v>
      </c>
      <c r="D2135" s="7">
        <v>0</v>
      </c>
      <c r="E2135" s="58"/>
      <c r="F2135" s="95"/>
      <c r="G2135" s="7">
        <v>0</v>
      </c>
      <c r="H2135" s="58"/>
      <c r="I2135" s="95"/>
      <c r="J2135" s="7">
        <v>0</v>
      </c>
      <c r="L2135" s="59"/>
      <c r="M2135" s="7">
        <v>0</v>
      </c>
    </row>
    <row r="2136" spans="2:13" customFormat="1" hidden="1">
      <c r="B2136" s="5" t="s">
        <v>2180</v>
      </c>
      <c r="C2136" s="9" t="s">
        <v>198</v>
      </c>
      <c r="D2136" s="7">
        <v>0</v>
      </c>
      <c r="E2136" s="58"/>
      <c r="F2136" s="95"/>
      <c r="G2136" s="7">
        <v>0</v>
      </c>
      <c r="H2136" s="58"/>
      <c r="I2136" s="95"/>
      <c r="J2136" s="7">
        <v>0</v>
      </c>
      <c r="L2136" s="59"/>
      <c r="M2136" s="7">
        <v>0</v>
      </c>
    </row>
    <row r="2137" spans="2:13" customFormat="1" hidden="1">
      <c r="B2137" s="5" t="s">
        <v>2181</v>
      </c>
      <c r="C2137" s="9" t="s">
        <v>200</v>
      </c>
      <c r="D2137" s="7">
        <v>0</v>
      </c>
      <c r="E2137" s="58"/>
      <c r="F2137" s="95"/>
      <c r="G2137" s="7">
        <v>0</v>
      </c>
      <c r="H2137" s="58"/>
      <c r="I2137" s="95"/>
      <c r="J2137" s="7">
        <v>0</v>
      </c>
      <c r="L2137" s="59"/>
      <c r="M2137" s="7">
        <v>0</v>
      </c>
    </row>
    <row r="2138" spans="2:13" customFormat="1" hidden="1">
      <c r="B2138" s="5" t="s">
        <v>2182</v>
      </c>
      <c r="C2138" s="9" t="s">
        <v>202</v>
      </c>
      <c r="D2138" s="7">
        <v>0</v>
      </c>
      <c r="E2138" s="58"/>
      <c r="F2138" s="95"/>
      <c r="G2138" s="7">
        <v>0</v>
      </c>
      <c r="H2138" s="58"/>
      <c r="I2138" s="95"/>
      <c r="J2138" s="7">
        <v>0</v>
      </c>
      <c r="L2138" s="59"/>
      <c r="M2138" s="7">
        <v>0</v>
      </c>
    </row>
    <row r="2139" spans="2:13" customFormat="1" hidden="1">
      <c r="B2139" s="5" t="s">
        <v>2183</v>
      </c>
      <c r="C2139" s="9" t="s">
        <v>204</v>
      </c>
      <c r="D2139" s="7">
        <v>0</v>
      </c>
      <c r="E2139" s="58"/>
      <c r="F2139" s="95"/>
      <c r="G2139" s="7">
        <v>0</v>
      </c>
      <c r="H2139" s="58"/>
      <c r="I2139" s="95"/>
      <c r="J2139" s="7">
        <v>0</v>
      </c>
      <c r="L2139" s="59"/>
      <c r="M2139" s="7">
        <v>0</v>
      </c>
    </row>
    <row r="2140" spans="2:13" customFormat="1" hidden="1">
      <c r="B2140" s="5" t="s">
        <v>2184</v>
      </c>
      <c r="C2140" s="9" t="s">
        <v>206</v>
      </c>
      <c r="D2140" s="7">
        <v>0</v>
      </c>
      <c r="E2140" s="58"/>
      <c r="F2140" s="95"/>
      <c r="G2140" s="7">
        <v>0</v>
      </c>
      <c r="H2140" s="58"/>
      <c r="I2140" s="95"/>
      <c r="J2140" s="7">
        <v>0</v>
      </c>
      <c r="L2140" s="59"/>
      <c r="M2140" s="7">
        <v>0</v>
      </c>
    </row>
    <row r="2141" spans="2:13" customFormat="1" hidden="1">
      <c r="B2141" s="5" t="s">
        <v>2185</v>
      </c>
      <c r="C2141" s="9" t="s">
        <v>208</v>
      </c>
      <c r="D2141" s="7">
        <v>0</v>
      </c>
      <c r="E2141" s="58"/>
      <c r="F2141" s="95"/>
      <c r="G2141" s="7">
        <v>0</v>
      </c>
      <c r="H2141" s="58"/>
      <c r="I2141" s="95"/>
      <c r="J2141" s="7">
        <v>0</v>
      </c>
      <c r="L2141" s="59"/>
      <c r="M2141" s="7">
        <v>0</v>
      </c>
    </row>
    <row r="2142" spans="2:13" customFormat="1" hidden="1">
      <c r="B2142" s="5" t="s">
        <v>2186</v>
      </c>
      <c r="C2142" s="9" t="s">
        <v>210</v>
      </c>
      <c r="D2142" s="7">
        <v>0</v>
      </c>
      <c r="E2142" s="58"/>
      <c r="F2142" s="95"/>
      <c r="G2142" s="7">
        <v>0</v>
      </c>
      <c r="H2142" s="58"/>
      <c r="I2142" s="95"/>
      <c r="J2142" s="7">
        <v>0</v>
      </c>
      <c r="L2142" s="59"/>
      <c r="M2142" s="7">
        <v>0</v>
      </c>
    </row>
    <row r="2143" spans="2:13" customFormat="1" hidden="1">
      <c r="B2143" s="5" t="s">
        <v>2187</v>
      </c>
      <c r="C2143" s="9" t="s">
        <v>212</v>
      </c>
      <c r="D2143" s="7">
        <v>0</v>
      </c>
      <c r="E2143" s="58"/>
      <c r="F2143" s="95"/>
      <c r="G2143" s="7">
        <v>0</v>
      </c>
      <c r="H2143" s="58"/>
      <c r="I2143" s="95"/>
      <c r="J2143" s="7">
        <v>0</v>
      </c>
      <c r="L2143" s="59"/>
      <c r="M2143" s="7">
        <v>0</v>
      </c>
    </row>
    <row r="2144" spans="2:13" customFormat="1" hidden="1">
      <c r="B2144" s="1" t="s">
        <v>2188</v>
      </c>
      <c r="C2144" s="4" t="s">
        <v>214</v>
      </c>
      <c r="D2144" s="10">
        <f>SUM(D2145:D2151)</f>
        <v>0</v>
      </c>
      <c r="E2144" s="58"/>
      <c r="F2144" s="96"/>
      <c r="G2144" s="10">
        <f>SUM(G2145:G2151)</f>
        <v>0</v>
      </c>
      <c r="H2144" s="58"/>
      <c r="I2144" s="96"/>
      <c r="J2144" s="10">
        <f>SUM(J2145:J2151)</f>
        <v>0</v>
      </c>
      <c r="L2144" s="59"/>
      <c r="M2144" s="10">
        <f>SUM(M2145:M2151)</f>
        <v>0</v>
      </c>
    </row>
    <row r="2145" spans="1:13" customFormat="1" hidden="1">
      <c r="B2145" s="5" t="s">
        <v>2189</v>
      </c>
      <c r="C2145" s="9" t="s">
        <v>216</v>
      </c>
      <c r="D2145" s="7">
        <v>0</v>
      </c>
      <c r="E2145" s="58"/>
      <c r="F2145" s="95"/>
      <c r="G2145" s="7">
        <v>0</v>
      </c>
      <c r="H2145" s="58"/>
      <c r="I2145" s="95"/>
      <c r="J2145" s="7">
        <v>0</v>
      </c>
      <c r="L2145" s="59"/>
      <c r="M2145" s="7">
        <v>0</v>
      </c>
    </row>
    <row r="2146" spans="1:13" customFormat="1" hidden="1">
      <c r="B2146" s="5" t="s">
        <v>2189</v>
      </c>
      <c r="C2146" s="9" t="s">
        <v>218</v>
      </c>
      <c r="D2146" s="7">
        <v>0</v>
      </c>
      <c r="E2146" s="58"/>
      <c r="F2146" s="95"/>
      <c r="G2146" s="7">
        <v>0</v>
      </c>
      <c r="H2146" s="58"/>
      <c r="I2146" s="95"/>
      <c r="J2146" s="7">
        <v>0</v>
      </c>
      <c r="L2146" s="59"/>
      <c r="M2146" s="7">
        <v>0</v>
      </c>
    </row>
    <row r="2147" spans="1:13" customFormat="1" hidden="1">
      <c r="B2147" s="5" t="s">
        <v>2190</v>
      </c>
      <c r="C2147" s="9" t="s">
        <v>220</v>
      </c>
      <c r="D2147" s="7">
        <v>0</v>
      </c>
      <c r="E2147" s="58"/>
      <c r="F2147" s="95"/>
      <c r="G2147" s="7">
        <v>0</v>
      </c>
      <c r="H2147" s="58"/>
      <c r="I2147" s="95"/>
      <c r="J2147" s="7">
        <v>0</v>
      </c>
      <c r="L2147" s="59"/>
      <c r="M2147" s="7">
        <v>0</v>
      </c>
    </row>
    <row r="2148" spans="1:13" customFormat="1" hidden="1">
      <c r="B2148" s="5" t="s">
        <v>2191</v>
      </c>
      <c r="C2148" s="9" t="s">
        <v>222</v>
      </c>
      <c r="D2148" s="7">
        <v>0</v>
      </c>
      <c r="E2148" s="58"/>
      <c r="F2148" s="95"/>
      <c r="G2148" s="7">
        <v>0</v>
      </c>
      <c r="H2148" s="58"/>
      <c r="I2148" s="95"/>
      <c r="J2148" s="7">
        <v>0</v>
      </c>
      <c r="L2148" s="59"/>
      <c r="M2148" s="7">
        <v>0</v>
      </c>
    </row>
    <row r="2149" spans="1:13" customFormat="1" hidden="1">
      <c r="B2149" s="5" t="s">
        <v>2192</v>
      </c>
      <c r="C2149" s="9" t="s">
        <v>224</v>
      </c>
      <c r="D2149" s="7">
        <v>0</v>
      </c>
      <c r="E2149" s="58"/>
      <c r="F2149" s="95"/>
      <c r="G2149" s="7">
        <v>0</v>
      </c>
      <c r="H2149" s="58"/>
      <c r="I2149" s="95"/>
      <c r="J2149" s="7">
        <v>0</v>
      </c>
      <c r="L2149" s="59"/>
      <c r="M2149" s="7">
        <v>0</v>
      </c>
    </row>
    <row r="2150" spans="1:13" customFormat="1" hidden="1">
      <c r="B2150" s="5" t="s">
        <v>2193</v>
      </c>
      <c r="C2150" s="9" t="s">
        <v>226</v>
      </c>
      <c r="D2150" s="7">
        <v>0</v>
      </c>
      <c r="E2150" s="58"/>
      <c r="F2150" s="95"/>
      <c r="G2150" s="7">
        <v>0</v>
      </c>
      <c r="H2150" s="58"/>
      <c r="I2150" s="95"/>
      <c r="J2150" s="7">
        <v>0</v>
      </c>
      <c r="L2150" s="59"/>
      <c r="M2150" s="7">
        <v>0</v>
      </c>
    </row>
    <row r="2151" spans="1:13" customFormat="1" hidden="1">
      <c r="B2151" s="5" t="s">
        <v>2194</v>
      </c>
      <c r="C2151" s="9" t="s">
        <v>228</v>
      </c>
      <c r="D2151" s="7">
        <v>0</v>
      </c>
      <c r="E2151" s="58"/>
      <c r="F2151" s="95"/>
      <c r="G2151" s="7">
        <v>0</v>
      </c>
      <c r="H2151" s="58"/>
      <c r="I2151" s="95"/>
      <c r="J2151" s="7">
        <v>0</v>
      </c>
      <c r="L2151" s="59"/>
      <c r="M2151" s="7">
        <v>0</v>
      </c>
    </row>
    <row r="2152" spans="1:13" hidden="1">
      <c r="A2152" s="21" t="s">
        <v>5618</v>
      </c>
      <c r="B2152" s="99" t="s">
        <v>5772</v>
      </c>
      <c r="C2152" s="71" t="s">
        <v>230</v>
      </c>
      <c r="D2152" s="125">
        <f>SUM(D2153:D2154)</f>
        <v>60000</v>
      </c>
      <c r="E2152" s="108"/>
      <c r="F2152" s="126"/>
      <c r="G2152" s="125">
        <f>SUM(G2153:G2154)</f>
        <v>40000</v>
      </c>
      <c r="H2152" s="108"/>
      <c r="I2152" s="126"/>
      <c r="J2152" s="125">
        <f>SUM(J2153:J2154)</f>
        <v>14558.900000000001</v>
      </c>
      <c r="L2152" s="65"/>
      <c r="M2152" s="125">
        <f>SUM(M2153:M2154)</f>
        <v>0</v>
      </c>
    </row>
    <row r="2153" spans="1:13" hidden="1">
      <c r="A2153" s="21" t="s">
        <v>5618</v>
      </c>
      <c r="B2153" s="30" t="s">
        <v>5773</v>
      </c>
      <c r="C2153" s="36" t="s">
        <v>232</v>
      </c>
      <c r="D2153" s="128">
        <v>60000</v>
      </c>
      <c r="E2153" s="108">
        <f>IF(D2153&lt;G2153,G2153-D2153,0)</f>
        <v>0</v>
      </c>
      <c r="F2153" s="108">
        <f>IF(D2153&gt;G2153,D2153-G2153,0)</f>
        <v>20000</v>
      </c>
      <c r="G2153" s="128">
        <v>40000</v>
      </c>
      <c r="H2153" s="108"/>
      <c r="I2153" s="108">
        <v>25441.1</v>
      </c>
      <c r="J2153" s="128">
        <f>+G2153+H2153-I2153</f>
        <v>14558.900000000001</v>
      </c>
      <c r="L2153" s="65"/>
      <c r="M2153" s="128">
        <v>0</v>
      </c>
    </row>
    <row r="2154" spans="1:13" customFormat="1" hidden="1">
      <c r="B2154" s="5" t="s">
        <v>2195</v>
      </c>
      <c r="C2154" s="9" t="s">
        <v>234</v>
      </c>
      <c r="D2154" s="7">
        <v>0</v>
      </c>
      <c r="E2154" s="58"/>
      <c r="F2154" s="95"/>
      <c r="G2154" s="7">
        <v>0</v>
      </c>
      <c r="H2154" s="58"/>
      <c r="I2154" s="95"/>
      <c r="J2154" s="7">
        <v>0</v>
      </c>
      <c r="L2154" s="59"/>
      <c r="M2154" s="7">
        <v>0</v>
      </c>
    </row>
    <row r="2155" spans="1:13" customFormat="1" hidden="1">
      <c r="B2155" s="1" t="s">
        <v>2196</v>
      </c>
      <c r="C2155" s="4" t="s">
        <v>236</v>
      </c>
      <c r="D2155" s="10">
        <f>SUM(D2156:D2159)</f>
        <v>0</v>
      </c>
      <c r="E2155" s="58"/>
      <c r="F2155" s="96"/>
      <c r="G2155" s="10">
        <f>SUM(G2156:G2159)</f>
        <v>0</v>
      </c>
      <c r="H2155" s="58"/>
      <c r="I2155" s="96"/>
      <c r="J2155" s="10">
        <f>SUM(J2156:J2159)</f>
        <v>0</v>
      </c>
      <c r="L2155" s="59"/>
      <c r="M2155" s="10">
        <f>SUM(M2156:M2159)</f>
        <v>0</v>
      </c>
    </row>
    <row r="2156" spans="1:13" customFormat="1" hidden="1">
      <c r="B2156" s="5" t="s">
        <v>2197</v>
      </c>
      <c r="C2156" s="9" t="s">
        <v>238</v>
      </c>
      <c r="D2156" s="7">
        <v>0</v>
      </c>
      <c r="E2156" s="58"/>
      <c r="F2156" s="95"/>
      <c r="G2156" s="7">
        <v>0</v>
      </c>
      <c r="H2156" s="58"/>
      <c r="I2156" s="95"/>
      <c r="J2156" s="7">
        <v>0</v>
      </c>
      <c r="L2156" s="59"/>
      <c r="M2156" s="7">
        <v>0</v>
      </c>
    </row>
    <row r="2157" spans="1:13" customFormat="1" hidden="1">
      <c r="B2157" s="5" t="s">
        <v>2198</v>
      </c>
      <c r="C2157" s="9" t="s">
        <v>240</v>
      </c>
      <c r="D2157" s="7">
        <v>0</v>
      </c>
      <c r="E2157" s="58"/>
      <c r="F2157" s="95"/>
      <c r="G2157" s="7">
        <v>0</v>
      </c>
      <c r="H2157" s="58"/>
      <c r="I2157" s="95"/>
      <c r="J2157" s="7">
        <v>0</v>
      </c>
      <c r="L2157" s="59"/>
      <c r="M2157" s="7">
        <v>0</v>
      </c>
    </row>
    <row r="2158" spans="1:13" customFormat="1" hidden="1">
      <c r="B2158" s="5" t="s">
        <v>2199</v>
      </c>
      <c r="C2158" s="9" t="s">
        <v>242</v>
      </c>
      <c r="D2158" s="7">
        <v>0</v>
      </c>
      <c r="E2158" s="58"/>
      <c r="F2158" s="95"/>
      <c r="G2158" s="7">
        <v>0</v>
      </c>
      <c r="H2158" s="58"/>
      <c r="I2158" s="95"/>
      <c r="J2158" s="7">
        <v>0</v>
      </c>
      <c r="L2158" s="59"/>
      <c r="M2158" s="7">
        <v>0</v>
      </c>
    </row>
    <row r="2159" spans="1:13" customFormat="1" hidden="1">
      <c r="B2159" s="5" t="s">
        <v>2200</v>
      </c>
      <c r="C2159" s="9" t="s">
        <v>244</v>
      </c>
      <c r="D2159" s="7">
        <v>0</v>
      </c>
      <c r="E2159" s="58"/>
      <c r="F2159" s="95"/>
      <c r="G2159" s="7">
        <v>0</v>
      </c>
      <c r="H2159" s="58"/>
      <c r="I2159" s="95"/>
      <c r="J2159" s="7">
        <v>0</v>
      </c>
      <c r="L2159" s="59"/>
      <c r="M2159" s="7">
        <v>0</v>
      </c>
    </row>
    <row r="2160" spans="1:13" customFormat="1" hidden="1">
      <c r="B2160" s="1" t="s">
        <v>2201</v>
      </c>
      <c r="C2160" s="4" t="s">
        <v>246</v>
      </c>
      <c r="D2160" s="10">
        <f>SUM(D2161:D2162)</f>
        <v>0</v>
      </c>
      <c r="E2160" s="58"/>
      <c r="F2160" s="96"/>
      <c r="G2160" s="10">
        <f>SUM(G2161:G2162)</f>
        <v>0</v>
      </c>
      <c r="H2160" s="58"/>
      <c r="I2160" s="96"/>
      <c r="J2160" s="10">
        <f>SUM(J2161:J2162)</f>
        <v>0</v>
      </c>
      <c r="L2160" s="59"/>
      <c r="M2160" s="10">
        <f>SUM(M2161:M2162)</f>
        <v>0</v>
      </c>
    </row>
    <row r="2161" spans="1:13" customFormat="1" hidden="1">
      <c r="B2161" s="5" t="s">
        <v>2202</v>
      </c>
      <c r="C2161" s="9" t="s">
        <v>248</v>
      </c>
      <c r="D2161" s="7">
        <v>0</v>
      </c>
      <c r="E2161" s="58"/>
      <c r="F2161" s="95"/>
      <c r="G2161" s="7">
        <v>0</v>
      </c>
      <c r="H2161" s="58"/>
      <c r="I2161" s="95"/>
      <c r="J2161" s="7">
        <v>0</v>
      </c>
      <c r="L2161" s="59"/>
      <c r="M2161" s="7">
        <v>0</v>
      </c>
    </row>
    <row r="2162" spans="1:13" customFormat="1" hidden="1">
      <c r="B2162" s="5" t="s">
        <v>2203</v>
      </c>
      <c r="C2162" s="9" t="s">
        <v>250</v>
      </c>
      <c r="D2162" s="7">
        <v>0</v>
      </c>
      <c r="E2162" s="58"/>
      <c r="F2162" s="95"/>
      <c r="G2162" s="7">
        <v>0</v>
      </c>
      <c r="H2162" s="58"/>
      <c r="I2162" s="95"/>
      <c r="J2162" s="7">
        <v>0</v>
      </c>
      <c r="L2162" s="59"/>
      <c r="M2162" s="7">
        <v>0</v>
      </c>
    </row>
    <row r="2163" spans="1:13" customFormat="1" hidden="1">
      <c r="B2163" s="1" t="s">
        <v>2204</v>
      </c>
      <c r="C2163" s="4" t="s">
        <v>252</v>
      </c>
      <c r="D2163" s="10">
        <f>SUM(D2164:D2172)</f>
        <v>0</v>
      </c>
      <c r="E2163" s="58"/>
      <c r="F2163" s="96"/>
      <c r="G2163" s="10">
        <f>SUM(G2164:G2172)</f>
        <v>0</v>
      </c>
      <c r="H2163" s="58"/>
      <c r="I2163" s="96"/>
      <c r="J2163" s="10">
        <f>SUM(J2164:J2172)</f>
        <v>0</v>
      </c>
      <c r="L2163" s="59"/>
      <c r="M2163" s="10">
        <f>SUM(M2164:M2172)</f>
        <v>0</v>
      </c>
    </row>
    <row r="2164" spans="1:13" customFormat="1" hidden="1">
      <c r="B2164" s="5" t="s">
        <v>2205</v>
      </c>
      <c r="C2164" s="9" t="s">
        <v>254</v>
      </c>
      <c r="D2164" s="7">
        <v>0</v>
      </c>
      <c r="E2164" s="58"/>
      <c r="F2164" s="95"/>
      <c r="G2164" s="7">
        <v>0</v>
      </c>
      <c r="H2164" s="58"/>
      <c r="I2164" s="95"/>
      <c r="J2164" s="7">
        <v>0</v>
      </c>
      <c r="L2164" s="59"/>
      <c r="M2164" s="7">
        <v>0</v>
      </c>
    </row>
    <row r="2165" spans="1:13" customFormat="1" hidden="1">
      <c r="B2165" s="5" t="s">
        <v>2206</v>
      </c>
      <c r="C2165" s="9" t="s">
        <v>256</v>
      </c>
      <c r="D2165" s="7">
        <v>0</v>
      </c>
      <c r="E2165" s="58"/>
      <c r="F2165" s="95"/>
      <c r="G2165" s="7">
        <v>0</v>
      </c>
      <c r="H2165" s="58"/>
      <c r="I2165" s="95"/>
      <c r="J2165" s="7">
        <v>0</v>
      </c>
      <c r="L2165" s="59"/>
      <c r="M2165" s="7">
        <v>0</v>
      </c>
    </row>
    <row r="2166" spans="1:13" customFormat="1" hidden="1">
      <c r="B2166" s="5" t="s">
        <v>2207</v>
      </c>
      <c r="C2166" s="9" t="s">
        <v>258</v>
      </c>
      <c r="D2166" s="7">
        <v>0</v>
      </c>
      <c r="E2166" s="58"/>
      <c r="F2166" s="95"/>
      <c r="G2166" s="7">
        <v>0</v>
      </c>
      <c r="H2166" s="58"/>
      <c r="I2166" s="95"/>
      <c r="J2166" s="7">
        <v>0</v>
      </c>
      <c r="L2166" s="59"/>
      <c r="M2166" s="7">
        <v>0</v>
      </c>
    </row>
    <row r="2167" spans="1:13" customFormat="1" hidden="1">
      <c r="B2167" s="5" t="s">
        <v>2208</v>
      </c>
      <c r="C2167" s="9" t="s">
        <v>260</v>
      </c>
      <c r="D2167" s="7">
        <v>0</v>
      </c>
      <c r="E2167" s="58"/>
      <c r="F2167" s="95"/>
      <c r="G2167" s="7">
        <v>0</v>
      </c>
      <c r="H2167" s="58"/>
      <c r="I2167" s="95"/>
      <c r="J2167" s="7">
        <v>0</v>
      </c>
      <c r="L2167" s="59"/>
      <c r="M2167" s="7">
        <v>0</v>
      </c>
    </row>
    <row r="2168" spans="1:13" customFormat="1" hidden="1">
      <c r="B2168" s="5" t="s">
        <v>2209</v>
      </c>
      <c r="C2168" s="9" t="s">
        <v>262</v>
      </c>
      <c r="D2168" s="7">
        <v>0</v>
      </c>
      <c r="E2168" s="58"/>
      <c r="F2168" s="95"/>
      <c r="G2168" s="7">
        <v>0</v>
      </c>
      <c r="H2168" s="58"/>
      <c r="I2168" s="95"/>
      <c r="J2168" s="7">
        <v>0</v>
      </c>
      <c r="L2168" s="59"/>
      <c r="M2168" s="7">
        <v>0</v>
      </c>
    </row>
    <row r="2169" spans="1:13" customFormat="1" hidden="1">
      <c r="B2169" s="5" t="s">
        <v>2210</v>
      </c>
      <c r="C2169" s="9" t="s">
        <v>264</v>
      </c>
      <c r="D2169" s="7">
        <v>0</v>
      </c>
      <c r="E2169" s="58"/>
      <c r="F2169" s="95"/>
      <c r="G2169" s="7">
        <v>0</v>
      </c>
      <c r="H2169" s="58"/>
      <c r="I2169" s="95"/>
      <c r="J2169" s="7">
        <v>0</v>
      </c>
      <c r="L2169" s="59"/>
      <c r="M2169" s="7">
        <v>0</v>
      </c>
    </row>
    <row r="2170" spans="1:13" customFormat="1" hidden="1">
      <c r="B2170" s="5" t="s">
        <v>2211</v>
      </c>
      <c r="C2170" s="9" t="s">
        <v>266</v>
      </c>
      <c r="D2170" s="7">
        <v>0</v>
      </c>
      <c r="E2170" s="58"/>
      <c r="F2170" s="95"/>
      <c r="G2170" s="7">
        <v>0</v>
      </c>
      <c r="H2170" s="58"/>
      <c r="I2170" s="95"/>
      <c r="J2170" s="7">
        <v>0</v>
      </c>
      <c r="L2170" s="59"/>
      <c r="M2170" s="7">
        <v>0</v>
      </c>
    </row>
    <row r="2171" spans="1:13" customFormat="1" hidden="1">
      <c r="B2171" s="5" t="s">
        <v>2212</v>
      </c>
      <c r="C2171" s="9" t="s">
        <v>268</v>
      </c>
      <c r="D2171" s="7">
        <v>0</v>
      </c>
      <c r="E2171" s="58"/>
      <c r="F2171" s="95"/>
      <c r="G2171" s="7">
        <v>0</v>
      </c>
      <c r="H2171" s="58"/>
      <c r="I2171" s="95"/>
      <c r="J2171" s="7">
        <v>0</v>
      </c>
      <c r="L2171" s="59"/>
      <c r="M2171" s="7">
        <v>0</v>
      </c>
    </row>
    <row r="2172" spans="1:13" customFormat="1" hidden="1">
      <c r="B2172" s="5" t="s">
        <v>2213</v>
      </c>
      <c r="C2172" s="9" t="s">
        <v>270</v>
      </c>
      <c r="D2172" s="7">
        <v>0</v>
      </c>
      <c r="E2172" s="58"/>
      <c r="F2172" s="95"/>
      <c r="G2172" s="7">
        <v>0</v>
      </c>
      <c r="H2172" s="58"/>
      <c r="I2172" s="95"/>
      <c r="J2172" s="7">
        <v>0</v>
      </c>
      <c r="L2172" s="59"/>
      <c r="M2172" s="7">
        <v>0</v>
      </c>
    </row>
    <row r="2173" spans="1:13" hidden="1">
      <c r="A2173" s="21" t="s">
        <v>5618</v>
      </c>
      <c r="B2173" s="67" t="s">
        <v>5774</v>
      </c>
      <c r="C2173" s="67" t="s">
        <v>271</v>
      </c>
      <c r="D2173" s="130">
        <f>D2174+D2186+D2197+D2208+D2222+D2233+D2241+D2254+D2260</f>
        <v>16500</v>
      </c>
      <c r="E2173" s="108"/>
      <c r="F2173" s="106"/>
      <c r="G2173" s="130">
        <f>G2174+G2186+G2197+G2208+G2222+G2233+G2241+G2254+G2260</f>
        <v>10000</v>
      </c>
      <c r="H2173" s="108"/>
      <c r="I2173" s="106"/>
      <c r="J2173" s="130">
        <f>J2174+J2186+J2197+J2208+J2222+J2233+J2241+J2254+J2260</f>
        <v>2601.6800000000003</v>
      </c>
      <c r="L2173" s="65"/>
      <c r="M2173" s="130">
        <f>M2174+M2186+M2197+M2208+M2222+M2233+M2241+M2254+M2260</f>
        <v>0</v>
      </c>
    </row>
    <row r="2174" spans="1:13" s="15" customFormat="1" hidden="1">
      <c r="B2174" s="70" t="s">
        <v>2214</v>
      </c>
      <c r="C2174" s="71" t="s">
        <v>273</v>
      </c>
      <c r="D2174" s="60">
        <f>SUM(D2175:D2185)</f>
        <v>0</v>
      </c>
      <c r="E2174" s="58"/>
      <c r="F2174" s="96"/>
      <c r="G2174" s="60">
        <f>SUM(G2175:G2185)</f>
        <v>0</v>
      </c>
      <c r="H2174" s="58"/>
      <c r="I2174" s="96"/>
      <c r="J2174" s="60">
        <f>SUM(J2175:J2185)</f>
        <v>0</v>
      </c>
      <c r="L2174" s="65"/>
      <c r="M2174" s="60">
        <f>SUM(M2175:M2185)</f>
        <v>0</v>
      </c>
    </row>
    <row r="2175" spans="1:13" customFormat="1" hidden="1">
      <c r="B2175" s="5" t="s">
        <v>2215</v>
      </c>
      <c r="C2175" s="9" t="s">
        <v>275</v>
      </c>
      <c r="D2175" s="7">
        <v>0</v>
      </c>
      <c r="E2175" s="58"/>
      <c r="F2175" s="95"/>
      <c r="G2175" s="7">
        <v>0</v>
      </c>
      <c r="H2175" s="58"/>
      <c r="I2175" s="95"/>
      <c r="J2175" s="7">
        <v>0</v>
      </c>
      <c r="L2175" s="59"/>
      <c r="M2175" s="7">
        <v>0</v>
      </c>
    </row>
    <row r="2176" spans="1:13" customFormat="1" hidden="1">
      <c r="B2176" s="5" t="s">
        <v>2216</v>
      </c>
      <c r="C2176" s="9" t="s">
        <v>277</v>
      </c>
      <c r="D2176" s="7">
        <v>0</v>
      </c>
      <c r="E2176" s="58"/>
      <c r="F2176" s="95"/>
      <c r="G2176" s="7">
        <v>0</v>
      </c>
      <c r="H2176" s="58"/>
      <c r="I2176" s="95"/>
      <c r="J2176" s="7">
        <v>0</v>
      </c>
      <c r="L2176" s="59"/>
      <c r="M2176" s="7">
        <v>0</v>
      </c>
    </row>
    <row r="2177" spans="2:13" customFormat="1" hidden="1">
      <c r="B2177" s="5" t="s">
        <v>2217</v>
      </c>
      <c r="C2177" s="9" t="s">
        <v>279</v>
      </c>
      <c r="D2177" s="7">
        <v>0</v>
      </c>
      <c r="E2177" s="58"/>
      <c r="F2177" s="95"/>
      <c r="G2177" s="7">
        <v>0</v>
      </c>
      <c r="H2177" s="58"/>
      <c r="I2177" s="95"/>
      <c r="J2177" s="7">
        <v>0</v>
      </c>
      <c r="L2177" s="59"/>
      <c r="M2177" s="7">
        <v>0</v>
      </c>
    </row>
    <row r="2178" spans="2:13" s="15" customFormat="1" hidden="1">
      <c r="B2178" s="28" t="s">
        <v>2218</v>
      </c>
      <c r="C2178" s="36" t="s">
        <v>281</v>
      </c>
      <c r="D2178" s="11">
        <v>0</v>
      </c>
      <c r="E2178" s="58"/>
      <c r="F2178" s="95"/>
      <c r="G2178" s="11">
        <v>0</v>
      </c>
      <c r="H2178" s="58"/>
      <c r="I2178" s="95"/>
      <c r="J2178" s="11">
        <v>0</v>
      </c>
      <c r="K2178" s="61"/>
      <c r="L2178" s="65"/>
      <c r="M2178" s="11">
        <v>0</v>
      </c>
    </row>
    <row r="2179" spans="2:13" customFormat="1" hidden="1">
      <c r="B2179" s="5" t="s">
        <v>2219</v>
      </c>
      <c r="C2179" s="9" t="s">
        <v>283</v>
      </c>
      <c r="D2179" s="7">
        <v>0</v>
      </c>
      <c r="E2179" s="58"/>
      <c r="F2179" s="95"/>
      <c r="G2179" s="7">
        <v>0</v>
      </c>
      <c r="H2179" s="58"/>
      <c r="I2179" s="95"/>
      <c r="J2179" s="7">
        <v>0</v>
      </c>
      <c r="L2179" s="59"/>
      <c r="M2179" s="7">
        <v>0</v>
      </c>
    </row>
    <row r="2180" spans="2:13" customFormat="1" hidden="1">
      <c r="B2180" s="5" t="s">
        <v>2220</v>
      </c>
      <c r="C2180" s="9" t="s">
        <v>285</v>
      </c>
      <c r="D2180" s="7">
        <v>0</v>
      </c>
      <c r="E2180" s="58"/>
      <c r="F2180" s="95"/>
      <c r="G2180" s="7">
        <v>0</v>
      </c>
      <c r="H2180" s="58"/>
      <c r="I2180" s="95"/>
      <c r="J2180" s="7">
        <v>0</v>
      </c>
      <c r="L2180" s="59"/>
      <c r="M2180" s="7">
        <v>0</v>
      </c>
    </row>
    <row r="2181" spans="2:13" customFormat="1" hidden="1">
      <c r="B2181" s="5" t="s">
        <v>2221</v>
      </c>
      <c r="C2181" s="9" t="s">
        <v>287</v>
      </c>
      <c r="D2181" s="7">
        <v>0</v>
      </c>
      <c r="E2181" s="58"/>
      <c r="F2181" s="95"/>
      <c r="G2181" s="7">
        <v>0</v>
      </c>
      <c r="H2181" s="58"/>
      <c r="I2181" s="95"/>
      <c r="J2181" s="7">
        <v>0</v>
      </c>
      <c r="L2181" s="59"/>
      <c r="M2181" s="7">
        <v>0</v>
      </c>
    </row>
    <row r="2182" spans="2:13" customFormat="1" hidden="1">
      <c r="B2182" s="5" t="s">
        <v>2222</v>
      </c>
      <c r="C2182" s="9" t="s">
        <v>289</v>
      </c>
      <c r="D2182" s="7">
        <v>0</v>
      </c>
      <c r="E2182" s="58"/>
      <c r="F2182" s="95"/>
      <c r="G2182" s="7">
        <v>0</v>
      </c>
      <c r="H2182" s="58"/>
      <c r="I2182" s="95"/>
      <c r="J2182" s="7">
        <v>0</v>
      </c>
      <c r="L2182" s="59"/>
      <c r="M2182" s="7">
        <v>0</v>
      </c>
    </row>
    <row r="2183" spans="2:13" customFormat="1" hidden="1">
      <c r="B2183" s="5" t="s">
        <v>2223</v>
      </c>
      <c r="C2183" s="9" t="s">
        <v>291</v>
      </c>
      <c r="D2183" s="7">
        <v>0</v>
      </c>
      <c r="E2183" s="58"/>
      <c r="F2183" s="95"/>
      <c r="G2183" s="7">
        <v>0</v>
      </c>
      <c r="H2183" s="58"/>
      <c r="I2183" s="95"/>
      <c r="J2183" s="7">
        <v>0</v>
      </c>
      <c r="L2183" s="59"/>
      <c r="M2183" s="7">
        <v>0</v>
      </c>
    </row>
    <row r="2184" spans="2:13" customFormat="1" hidden="1">
      <c r="B2184" s="5" t="s">
        <v>2224</v>
      </c>
      <c r="C2184" s="9" t="s">
        <v>293</v>
      </c>
      <c r="D2184" s="7">
        <v>0</v>
      </c>
      <c r="E2184" s="58"/>
      <c r="F2184" s="95"/>
      <c r="G2184" s="7">
        <v>0</v>
      </c>
      <c r="H2184" s="58"/>
      <c r="I2184" s="95"/>
      <c r="J2184" s="7">
        <v>0</v>
      </c>
      <c r="L2184" s="59"/>
      <c r="M2184" s="7">
        <v>0</v>
      </c>
    </row>
    <row r="2185" spans="2:13" customFormat="1" hidden="1">
      <c r="B2185" s="5" t="s">
        <v>2225</v>
      </c>
      <c r="C2185" s="9" t="s">
        <v>295</v>
      </c>
      <c r="D2185" s="7">
        <v>0</v>
      </c>
      <c r="E2185" s="58"/>
      <c r="F2185" s="95"/>
      <c r="G2185" s="7">
        <v>0</v>
      </c>
      <c r="H2185" s="58"/>
      <c r="I2185" s="95"/>
      <c r="J2185" s="7">
        <v>0</v>
      </c>
      <c r="L2185" s="59"/>
      <c r="M2185" s="7">
        <v>0</v>
      </c>
    </row>
    <row r="2186" spans="2:13" customFormat="1" hidden="1">
      <c r="B2186" s="1" t="s">
        <v>2226</v>
      </c>
      <c r="C2186" s="4" t="s">
        <v>297</v>
      </c>
      <c r="D2186" s="10">
        <f>SUM(D2187:D2196)</f>
        <v>0</v>
      </c>
      <c r="E2186" s="58"/>
      <c r="F2186" s="96"/>
      <c r="G2186" s="10">
        <f>SUM(G2187:G2196)</f>
        <v>0</v>
      </c>
      <c r="H2186" s="58"/>
      <c r="I2186" s="96"/>
      <c r="J2186" s="10">
        <f>SUM(J2187:J2196)</f>
        <v>0</v>
      </c>
      <c r="L2186" s="59"/>
      <c r="M2186" s="10">
        <f>SUM(M2187:M2196)</f>
        <v>0</v>
      </c>
    </row>
    <row r="2187" spans="2:13" customFormat="1" hidden="1">
      <c r="B2187" s="5" t="s">
        <v>2227</v>
      </c>
      <c r="C2187" s="9" t="s">
        <v>299</v>
      </c>
      <c r="D2187" s="7">
        <v>0</v>
      </c>
      <c r="E2187" s="58"/>
      <c r="F2187" s="95"/>
      <c r="G2187" s="7">
        <v>0</v>
      </c>
      <c r="H2187" s="58"/>
      <c r="I2187" s="95"/>
      <c r="J2187" s="7">
        <v>0</v>
      </c>
      <c r="L2187" s="59"/>
      <c r="M2187" s="7">
        <v>0</v>
      </c>
    </row>
    <row r="2188" spans="2:13" customFormat="1" hidden="1">
      <c r="B2188" s="5" t="s">
        <v>2228</v>
      </c>
      <c r="C2188" s="9" t="s">
        <v>301</v>
      </c>
      <c r="D2188" s="7">
        <v>0</v>
      </c>
      <c r="E2188" s="58"/>
      <c r="F2188" s="95"/>
      <c r="G2188" s="7">
        <v>0</v>
      </c>
      <c r="H2188" s="58"/>
      <c r="I2188" s="95"/>
      <c r="J2188" s="7">
        <v>0</v>
      </c>
      <c r="L2188" s="59"/>
      <c r="M2188" s="7">
        <v>0</v>
      </c>
    </row>
    <row r="2189" spans="2:13" customFormat="1" hidden="1">
      <c r="B2189" s="5" t="s">
        <v>2229</v>
      </c>
      <c r="C2189" s="9" t="s">
        <v>303</v>
      </c>
      <c r="D2189" s="7">
        <v>0</v>
      </c>
      <c r="E2189" s="58"/>
      <c r="F2189" s="95"/>
      <c r="G2189" s="7">
        <v>0</v>
      </c>
      <c r="H2189" s="58"/>
      <c r="I2189" s="95"/>
      <c r="J2189" s="7">
        <v>0</v>
      </c>
      <c r="L2189" s="59"/>
      <c r="M2189" s="7">
        <v>0</v>
      </c>
    </row>
    <row r="2190" spans="2:13" customFormat="1" hidden="1">
      <c r="B2190" s="5" t="s">
        <v>2230</v>
      </c>
      <c r="C2190" s="9" t="s">
        <v>305</v>
      </c>
      <c r="D2190" s="7">
        <v>0</v>
      </c>
      <c r="E2190" s="58"/>
      <c r="F2190" s="95"/>
      <c r="G2190" s="7">
        <v>0</v>
      </c>
      <c r="H2190" s="58"/>
      <c r="I2190" s="95"/>
      <c r="J2190" s="7">
        <v>0</v>
      </c>
      <c r="L2190" s="59"/>
      <c r="M2190" s="7">
        <v>0</v>
      </c>
    </row>
    <row r="2191" spans="2:13" customFormat="1" hidden="1">
      <c r="B2191" s="5" t="s">
        <v>2231</v>
      </c>
      <c r="C2191" s="9" t="s">
        <v>307</v>
      </c>
      <c r="D2191" s="7">
        <v>0</v>
      </c>
      <c r="E2191" s="58"/>
      <c r="F2191" s="95"/>
      <c r="G2191" s="7">
        <v>0</v>
      </c>
      <c r="H2191" s="58"/>
      <c r="I2191" s="95"/>
      <c r="J2191" s="7">
        <v>0</v>
      </c>
      <c r="L2191" s="59"/>
      <c r="M2191" s="7">
        <v>0</v>
      </c>
    </row>
    <row r="2192" spans="2:13" customFormat="1" hidden="1">
      <c r="B2192" s="5" t="s">
        <v>2232</v>
      </c>
      <c r="C2192" s="9" t="s">
        <v>309</v>
      </c>
      <c r="D2192" s="7">
        <v>0</v>
      </c>
      <c r="E2192" s="58"/>
      <c r="F2192" s="95"/>
      <c r="G2192" s="7">
        <v>0</v>
      </c>
      <c r="H2192" s="58"/>
      <c r="I2192" s="95"/>
      <c r="J2192" s="7">
        <v>0</v>
      </c>
      <c r="L2192" s="59"/>
      <c r="M2192" s="7">
        <v>0</v>
      </c>
    </row>
    <row r="2193" spans="2:13" customFormat="1" hidden="1">
      <c r="B2193" s="5" t="s">
        <v>2233</v>
      </c>
      <c r="C2193" s="9" t="s">
        <v>311</v>
      </c>
      <c r="D2193" s="7">
        <v>0</v>
      </c>
      <c r="E2193" s="58"/>
      <c r="F2193" s="95"/>
      <c r="G2193" s="7">
        <v>0</v>
      </c>
      <c r="H2193" s="58"/>
      <c r="I2193" s="95"/>
      <c r="J2193" s="7">
        <v>0</v>
      </c>
      <c r="L2193" s="59"/>
      <c r="M2193" s="7">
        <v>0</v>
      </c>
    </row>
    <row r="2194" spans="2:13" customFormat="1" hidden="1">
      <c r="B2194" s="5" t="s">
        <v>2234</v>
      </c>
      <c r="C2194" s="9" t="s">
        <v>313</v>
      </c>
      <c r="D2194" s="7">
        <v>0</v>
      </c>
      <c r="E2194" s="58"/>
      <c r="F2194" s="95"/>
      <c r="G2194" s="7">
        <v>0</v>
      </c>
      <c r="H2194" s="58"/>
      <c r="I2194" s="95"/>
      <c r="J2194" s="7">
        <v>0</v>
      </c>
      <c r="L2194" s="59"/>
      <c r="M2194" s="7">
        <v>0</v>
      </c>
    </row>
    <row r="2195" spans="2:13" customFormat="1" hidden="1">
      <c r="B2195" s="5" t="s">
        <v>2235</v>
      </c>
      <c r="C2195" s="9" t="s">
        <v>315</v>
      </c>
      <c r="D2195" s="7">
        <v>0</v>
      </c>
      <c r="E2195" s="58"/>
      <c r="F2195" s="95"/>
      <c r="G2195" s="7">
        <v>0</v>
      </c>
      <c r="H2195" s="58"/>
      <c r="I2195" s="95"/>
      <c r="J2195" s="7">
        <v>0</v>
      </c>
      <c r="L2195" s="59"/>
      <c r="M2195" s="7">
        <v>0</v>
      </c>
    </row>
    <row r="2196" spans="2:13" customFormat="1" hidden="1">
      <c r="B2196" s="5" t="s">
        <v>2236</v>
      </c>
      <c r="C2196" s="9" t="s">
        <v>317</v>
      </c>
      <c r="D2196" s="7">
        <v>0</v>
      </c>
      <c r="E2196" s="58"/>
      <c r="F2196" s="95"/>
      <c r="G2196" s="7">
        <v>0</v>
      </c>
      <c r="H2196" s="58"/>
      <c r="I2196" s="95"/>
      <c r="J2196" s="7">
        <v>0</v>
      </c>
      <c r="L2196" s="59"/>
      <c r="M2196" s="7">
        <v>0</v>
      </c>
    </row>
    <row r="2197" spans="2:13" customFormat="1" hidden="1">
      <c r="B2197" s="1" t="s">
        <v>2237</v>
      </c>
      <c r="C2197" s="4" t="s">
        <v>5452</v>
      </c>
      <c r="D2197" s="10">
        <f>SUM(D2198:D2207)</f>
        <v>0</v>
      </c>
      <c r="E2197" s="58"/>
      <c r="F2197" s="96"/>
      <c r="G2197" s="10">
        <f>SUM(G2198:G2207)</f>
        <v>0</v>
      </c>
      <c r="H2197" s="58"/>
      <c r="I2197" s="96"/>
      <c r="J2197" s="10">
        <f>SUM(J2198:J2207)</f>
        <v>0</v>
      </c>
      <c r="L2197" s="59"/>
      <c r="M2197" s="10">
        <f>SUM(M2198:M2207)</f>
        <v>0</v>
      </c>
    </row>
    <row r="2198" spans="2:13" customFormat="1" hidden="1">
      <c r="B2198" s="5" t="s">
        <v>2238</v>
      </c>
      <c r="C2198" s="9" t="s">
        <v>320</v>
      </c>
      <c r="D2198" s="7">
        <v>0</v>
      </c>
      <c r="E2198" s="58"/>
      <c r="F2198" s="95"/>
      <c r="G2198" s="7">
        <v>0</v>
      </c>
      <c r="H2198" s="58"/>
      <c r="I2198" s="95"/>
      <c r="J2198" s="7">
        <v>0</v>
      </c>
      <c r="L2198" s="59"/>
      <c r="M2198" s="7">
        <v>0</v>
      </c>
    </row>
    <row r="2199" spans="2:13" customFormat="1" hidden="1">
      <c r="B2199" s="5" t="s">
        <v>2239</v>
      </c>
      <c r="C2199" s="9" t="s">
        <v>322</v>
      </c>
      <c r="D2199" s="7">
        <v>0</v>
      </c>
      <c r="E2199" s="58"/>
      <c r="F2199" s="95"/>
      <c r="G2199" s="7">
        <v>0</v>
      </c>
      <c r="H2199" s="58"/>
      <c r="I2199" s="95"/>
      <c r="J2199" s="7">
        <v>0</v>
      </c>
      <c r="L2199" s="59"/>
      <c r="M2199" s="7">
        <v>0</v>
      </c>
    </row>
    <row r="2200" spans="2:13" customFormat="1" hidden="1">
      <c r="B2200" s="5" t="s">
        <v>2240</v>
      </c>
      <c r="C2200" s="9" t="s">
        <v>324</v>
      </c>
      <c r="D2200" s="7">
        <v>0</v>
      </c>
      <c r="E2200" s="58"/>
      <c r="F2200" s="95"/>
      <c r="G2200" s="7">
        <v>0</v>
      </c>
      <c r="H2200" s="58"/>
      <c r="I2200" s="95"/>
      <c r="J2200" s="7">
        <v>0</v>
      </c>
      <c r="L2200" s="59"/>
      <c r="M2200" s="7">
        <v>0</v>
      </c>
    </row>
    <row r="2201" spans="2:13" customFormat="1" hidden="1">
      <c r="B2201" s="5" t="s">
        <v>2241</v>
      </c>
      <c r="C2201" s="9" t="s">
        <v>326</v>
      </c>
      <c r="D2201" s="7">
        <v>0</v>
      </c>
      <c r="E2201" s="58"/>
      <c r="F2201" s="95"/>
      <c r="G2201" s="7">
        <v>0</v>
      </c>
      <c r="H2201" s="58"/>
      <c r="I2201" s="95"/>
      <c r="J2201" s="7">
        <v>0</v>
      </c>
      <c r="L2201" s="59"/>
      <c r="M2201" s="7">
        <v>0</v>
      </c>
    </row>
    <row r="2202" spans="2:13" customFormat="1" hidden="1">
      <c r="B2202" s="5" t="s">
        <v>2242</v>
      </c>
      <c r="C2202" s="9" t="s">
        <v>328</v>
      </c>
      <c r="D2202" s="7">
        <v>0</v>
      </c>
      <c r="E2202" s="58"/>
      <c r="F2202" s="95"/>
      <c r="G2202" s="7">
        <v>0</v>
      </c>
      <c r="H2202" s="58"/>
      <c r="I2202" s="95"/>
      <c r="J2202" s="7">
        <v>0</v>
      </c>
      <c r="L2202" s="59"/>
      <c r="M2202" s="7">
        <v>0</v>
      </c>
    </row>
    <row r="2203" spans="2:13" customFormat="1" hidden="1">
      <c r="B2203" s="5" t="s">
        <v>2243</v>
      </c>
      <c r="C2203" s="9" t="s">
        <v>330</v>
      </c>
      <c r="D2203" s="7">
        <v>0</v>
      </c>
      <c r="E2203" s="58"/>
      <c r="F2203" s="95"/>
      <c r="G2203" s="7">
        <v>0</v>
      </c>
      <c r="H2203" s="58"/>
      <c r="I2203" s="95"/>
      <c r="J2203" s="7">
        <v>0</v>
      </c>
      <c r="L2203" s="59"/>
      <c r="M2203" s="7">
        <v>0</v>
      </c>
    </row>
    <row r="2204" spans="2:13" customFormat="1" hidden="1">
      <c r="B2204" s="5" t="s">
        <v>2244</v>
      </c>
      <c r="C2204" s="9" t="s">
        <v>332</v>
      </c>
      <c r="D2204" s="7">
        <v>0</v>
      </c>
      <c r="E2204" s="58"/>
      <c r="F2204" s="95"/>
      <c r="G2204" s="7">
        <v>0</v>
      </c>
      <c r="H2204" s="58"/>
      <c r="I2204" s="95"/>
      <c r="J2204" s="7">
        <v>0</v>
      </c>
      <c r="L2204" s="59"/>
      <c r="M2204" s="7">
        <v>0</v>
      </c>
    </row>
    <row r="2205" spans="2:13" customFormat="1" hidden="1">
      <c r="B2205" s="5" t="s">
        <v>2245</v>
      </c>
      <c r="C2205" s="9" t="s">
        <v>334</v>
      </c>
      <c r="D2205" s="7">
        <v>0</v>
      </c>
      <c r="E2205" s="58"/>
      <c r="F2205" s="95"/>
      <c r="G2205" s="7">
        <v>0</v>
      </c>
      <c r="H2205" s="58"/>
      <c r="I2205" s="95"/>
      <c r="J2205" s="7">
        <v>0</v>
      </c>
      <c r="L2205" s="59"/>
      <c r="M2205" s="7">
        <v>0</v>
      </c>
    </row>
    <row r="2206" spans="2:13" customFormat="1" hidden="1">
      <c r="B2206" s="5" t="s">
        <v>2246</v>
      </c>
      <c r="C2206" s="9" t="s">
        <v>336</v>
      </c>
      <c r="D2206" s="7">
        <v>0</v>
      </c>
      <c r="E2206" s="58"/>
      <c r="F2206" s="95"/>
      <c r="G2206" s="7">
        <v>0</v>
      </c>
      <c r="H2206" s="58"/>
      <c r="I2206" s="95"/>
      <c r="J2206" s="7">
        <v>0</v>
      </c>
      <c r="L2206" s="59"/>
      <c r="M2206" s="7">
        <v>0</v>
      </c>
    </row>
    <row r="2207" spans="2:13" customFormat="1" hidden="1">
      <c r="B2207" s="5" t="s">
        <v>2247</v>
      </c>
      <c r="C2207" s="9" t="s">
        <v>338</v>
      </c>
      <c r="D2207" s="7">
        <v>0</v>
      </c>
      <c r="E2207" s="58"/>
      <c r="F2207" s="95"/>
      <c r="G2207" s="7">
        <v>0</v>
      </c>
      <c r="H2207" s="58"/>
      <c r="I2207" s="95"/>
      <c r="J2207" s="7">
        <v>0</v>
      </c>
      <c r="L2207" s="59"/>
      <c r="M2207" s="7">
        <v>0</v>
      </c>
    </row>
    <row r="2208" spans="2:13" hidden="1">
      <c r="B2208" s="70" t="s">
        <v>2248</v>
      </c>
      <c r="C2208" s="71" t="s">
        <v>340</v>
      </c>
      <c r="D2208" s="60">
        <f>SUM(D2209:D2221)</f>
        <v>0</v>
      </c>
      <c r="E2208" s="58"/>
      <c r="F2208" s="96"/>
      <c r="G2208" s="60">
        <f>SUM(G2209:G2221)</f>
        <v>0</v>
      </c>
      <c r="H2208" s="58"/>
      <c r="I2208" s="96"/>
      <c r="J2208" s="60">
        <f>SUM(J2209:J2221)</f>
        <v>0</v>
      </c>
      <c r="L2208" s="65"/>
      <c r="M2208" s="60">
        <f>SUM(M2209:M2221)</f>
        <v>0</v>
      </c>
    </row>
    <row r="2209" spans="1:13" customFormat="1" hidden="1">
      <c r="B2209" s="5" t="s">
        <v>5334</v>
      </c>
      <c r="C2209" s="9" t="s">
        <v>341</v>
      </c>
      <c r="D2209" s="7">
        <v>0</v>
      </c>
      <c r="E2209" s="58"/>
      <c r="F2209" s="95"/>
      <c r="G2209" s="7">
        <v>0</v>
      </c>
      <c r="H2209" s="58"/>
      <c r="I2209" s="95"/>
      <c r="J2209" s="7">
        <v>0</v>
      </c>
      <c r="L2209" s="59"/>
      <c r="M2209" s="7">
        <v>0</v>
      </c>
    </row>
    <row r="2210" spans="1:13" customFormat="1" hidden="1">
      <c r="B2210" s="5" t="s">
        <v>5335</v>
      </c>
      <c r="C2210" s="9" t="s">
        <v>342</v>
      </c>
      <c r="D2210" s="7">
        <v>0</v>
      </c>
      <c r="E2210" s="58"/>
      <c r="F2210" s="95"/>
      <c r="G2210" s="7">
        <v>0</v>
      </c>
      <c r="H2210" s="58"/>
      <c r="I2210" s="95"/>
      <c r="J2210" s="7">
        <v>0</v>
      </c>
      <c r="L2210" s="59"/>
      <c r="M2210" s="7">
        <v>0</v>
      </c>
    </row>
    <row r="2211" spans="1:13" customFormat="1" hidden="1">
      <c r="B2211" s="5" t="s">
        <v>5336</v>
      </c>
      <c r="C2211" s="9" t="s">
        <v>343</v>
      </c>
      <c r="D2211" s="7">
        <v>0</v>
      </c>
      <c r="E2211" s="58"/>
      <c r="F2211" s="95"/>
      <c r="G2211" s="7">
        <v>0</v>
      </c>
      <c r="H2211" s="58"/>
      <c r="I2211" s="95"/>
      <c r="J2211" s="7">
        <v>0</v>
      </c>
      <c r="L2211" s="59"/>
      <c r="M2211" s="7">
        <v>0</v>
      </c>
    </row>
    <row r="2212" spans="1:13" customFormat="1" hidden="1">
      <c r="B2212" s="5" t="s">
        <v>5337</v>
      </c>
      <c r="C2212" s="9" t="s">
        <v>344</v>
      </c>
      <c r="D2212" s="7">
        <v>0</v>
      </c>
      <c r="E2212" s="58"/>
      <c r="F2212" s="95"/>
      <c r="G2212" s="7">
        <v>0</v>
      </c>
      <c r="H2212" s="58"/>
      <c r="I2212" s="95"/>
      <c r="J2212" s="7">
        <v>0</v>
      </c>
      <c r="L2212" s="59"/>
      <c r="M2212" s="7">
        <v>0</v>
      </c>
    </row>
    <row r="2213" spans="1:13" customFormat="1" hidden="1">
      <c r="B2213" s="5" t="s">
        <v>5338</v>
      </c>
      <c r="C2213" s="9" t="s">
        <v>345</v>
      </c>
      <c r="D2213" s="7">
        <v>0</v>
      </c>
      <c r="E2213" s="58"/>
      <c r="F2213" s="95"/>
      <c r="G2213" s="7">
        <v>0</v>
      </c>
      <c r="H2213" s="58"/>
      <c r="I2213" s="95"/>
      <c r="J2213" s="7">
        <v>0</v>
      </c>
      <c r="L2213" s="59"/>
      <c r="M2213" s="7">
        <v>0</v>
      </c>
    </row>
    <row r="2214" spans="1:13" customFormat="1" hidden="1">
      <c r="B2214" s="5" t="s">
        <v>5339</v>
      </c>
      <c r="C2214" s="9" t="s">
        <v>346</v>
      </c>
      <c r="D2214" s="7">
        <v>0</v>
      </c>
      <c r="E2214" s="58"/>
      <c r="F2214" s="95"/>
      <c r="G2214" s="7">
        <v>0</v>
      </c>
      <c r="H2214" s="58"/>
      <c r="I2214" s="95"/>
      <c r="J2214" s="7">
        <v>0</v>
      </c>
      <c r="L2214" s="59"/>
      <c r="M2214" s="7">
        <v>0</v>
      </c>
    </row>
    <row r="2215" spans="1:13" customFormat="1" hidden="1">
      <c r="B2215" s="5" t="s">
        <v>5340</v>
      </c>
      <c r="C2215" s="9" t="s">
        <v>347</v>
      </c>
      <c r="D2215" s="7">
        <v>0</v>
      </c>
      <c r="E2215" s="58"/>
      <c r="F2215" s="95"/>
      <c r="G2215" s="7">
        <v>0</v>
      </c>
      <c r="H2215" s="58"/>
      <c r="I2215" s="95"/>
      <c r="J2215" s="7">
        <v>0</v>
      </c>
      <c r="L2215" s="59"/>
      <c r="M2215" s="7">
        <v>0</v>
      </c>
    </row>
    <row r="2216" spans="1:13" customFormat="1" hidden="1">
      <c r="B2216" s="5" t="s">
        <v>5341</v>
      </c>
      <c r="C2216" s="9" t="s">
        <v>348</v>
      </c>
      <c r="D2216" s="7">
        <v>0</v>
      </c>
      <c r="E2216" s="58"/>
      <c r="F2216" s="95"/>
      <c r="G2216" s="7">
        <v>0</v>
      </c>
      <c r="H2216" s="58"/>
      <c r="I2216" s="95"/>
      <c r="J2216" s="7">
        <v>0</v>
      </c>
      <c r="L2216" s="59"/>
      <c r="M2216" s="7">
        <v>0</v>
      </c>
    </row>
    <row r="2217" spans="1:13" customFormat="1" hidden="1">
      <c r="B2217" s="5" t="s">
        <v>5342</v>
      </c>
      <c r="C2217" s="9" t="s">
        <v>349</v>
      </c>
      <c r="D2217" s="7">
        <v>0</v>
      </c>
      <c r="E2217" s="58"/>
      <c r="F2217" s="95"/>
      <c r="G2217" s="7">
        <v>0</v>
      </c>
      <c r="H2217" s="58"/>
      <c r="I2217" s="95"/>
      <c r="J2217" s="7">
        <v>0</v>
      </c>
      <c r="L2217" s="59"/>
      <c r="M2217" s="7">
        <v>0</v>
      </c>
    </row>
    <row r="2218" spans="1:13" customFormat="1" hidden="1">
      <c r="B2218" s="5" t="s">
        <v>5343</v>
      </c>
      <c r="C2218" s="9" t="s">
        <v>350</v>
      </c>
      <c r="D2218" s="7">
        <v>0</v>
      </c>
      <c r="E2218" s="58"/>
      <c r="F2218" s="95"/>
      <c r="G2218" s="7">
        <v>0</v>
      </c>
      <c r="H2218" s="58"/>
      <c r="I2218" s="95"/>
      <c r="J2218" s="7">
        <v>0</v>
      </c>
      <c r="L2218" s="59"/>
      <c r="M2218" s="7">
        <v>0</v>
      </c>
    </row>
    <row r="2219" spans="1:13" hidden="1">
      <c r="B2219" s="28" t="s">
        <v>5344</v>
      </c>
      <c r="C2219" s="36" t="s">
        <v>351</v>
      </c>
      <c r="D2219" s="11">
        <v>0</v>
      </c>
      <c r="E2219" s="58"/>
      <c r="F2219" s="95"/>
      <c r="G2219" s="11">
        <v>0</v>
      </c>
      <c r="H2219" s="58"/>
      <c r="I2219" s="95"/>
      <c r="J2219" s="11">
        <v>0</v>
      </c>
      <c r="L2219" s="65"/>
      <c r="M2219" s="11">
        <v>0</v>
      </c>
    </row>
    <row r="2220" spans="1:13" customFormat="1" hidden="1">
      <c r="B2220" s="5" t="s">
        <v>5345</v>
      </c>
      <c r="C2220" s="9" t="s">
        <v>352</v>
      </c>
      <c r="D2220" s="7">
        <v>0</v>
      </c>
      <c r="E2220" s="58"/>
      <c r="F2220" s="95"/>
      <c r="G2220" s="7">
        <v>0</v>
      </c>
      <c r="H2220" s="58"/>
      <c r="I2220" s="95"/>
      <c r="J2220" s="7">
        <v>0</v>
      </c>
      <c r="L2220" s="59"/>
      <c r="M2220" s="7">
        <v>0</v>
      </c>
    </row>
    <row r="2221" spans="1:13" customFormat="1" hidden="1">
      <c r="B2221" s="5" t="s">
        <v>5346</v>
      </c>
      <c r="C2221" s="9" t="s">
        <v>353</v>
      </c>
      <c r="D2221" s="7">
        <v>0</v>
      </c>
      <c r="E2221" s="58"/>
      <c r="F2221" s="95"/>
      <c r="G2221" s="7">
        <v>0</v>
      </c>
      <c r="H2221" s="58"/>
      <c r="I2221" s="95"/>
      <c r="J2221" s="7">
        <v>0</v>
      </c>
      <c r="L2221" s="59"/>
      <c r="M2221" s="7">
        <v>0</v>
      </c>
    </row>
    <row r="2222" spans="1:13" hidden="1">
      <c r="A2222" s="21" t="s">
        <v>5618</v>
      </c>
      <c r="B2222" s="99" t="s">
        <v>5775</v>
      </c>
      <c r="C2222" s="71" t="s">
        <v>355</v>
      </c>
      <c r="D2222" s="125">
        <f>SUM(D2223:D2232)</f>
        <v>15000</v>
      </c>
      <c r="E2222" s="108"/>
      <c r="F2222" s="126"/>
      <c r="G2222" s="125">
        <f>SUM(G2223:G2232)</f>
        <v>9000</v>
      </c>
      <c r="H2222" s="108"/>
      <c r="I2222" s="126"/>
      <c r="J2222" s="125">
        <f>SUM(J2223:J2232)</f>
        <v>1476.6800000000003</v>
      </c>
      <c r="L2222" s="65"/>
      <c r="M2222" s="125">
        <f>SUM(M2223:M2232)</f>
        <v>0</v>
      </c>
    </row>
    <row r="2223" spans="1:13" customFormat="1" hidden="1">
      <c r="B2223" s="5" t="s">
        <v>2249</v>
      </c>
      <c r="C2223" s="9" t="s">
        <v>357</v>
      </c>
      <c r="D2223" s="7">
        <v>0</v>
      </c>
      <c r="E2223" s="58"/>
      <c r="F2223" s="95"/>
      <c r="G2223" s="7">
        <v>0</v>
      </c>
      <c r="H2223" s="58"/>
      <c r="I2223" s="95"/>
      <c r="J2223" s="7">
        <v>0</v>
      </c>
      <c r="L2223" s="59"/>
      <c r="M2223" s="7">
        <v>0</v>
      </c>
    </row>
    <row r="2224" spans="1:13" customFormat="1" hidden="1">
      <c r="B2224" s="5" t="s">
        <v>2249</v>
      </c>
      <c r="C2224" s="9" t="s">
        <v>359</v>
      </c>
      <c r="D2224" s="7">
        <v>0</v>
      </c>
      <c r="E2224" s="58"/>
      <c r="F2224" s="95"/>
      <c r="G2224" s="7">
        <v>0</v>
      </c>
      <c r="H2224" s="58"/>
      <c r="I2224" s="95"/>
      <c r="J2224" s="7">
        <v>0</v>
      </c>
      <c r="L2224" s="59"/>
      <c r="M2224" s="7">
        <v>0</v>
      </c>
    </row>
    <row r="2225" spans="1:13" hidden="1">
      <c r="B2225" s="28" t="s">
        <v>2250</v>
      </c>
      <c r="C2225" s="36" t="s">
        <v>361</v>
      </c>
      <c r="D2225" s="11">
        <v>0</v>
      </c>
      <c r="E2225" s="58"/>
      <c r="F2225" s="95"/>
      <c r="G2225" s="11">
        <v>0</v>
      </c>
      <c r="H2225" s="58"/>
      <c r="I2225" s="95"/>
      <c r="J2225" s="11">
        <v>0</v>
      </c>
      <c r="L2225" s="65"/>
      <c r="M2225" s="11">
        <v>0</v>
      </c>
    </row>
    <row r="2226" spans="1:13" customFormat="1" hidden="1">
      <c r="B2226" s="5" t="s">
        <v>2251</v>
      </c>
      <c r="C2226" s="9" t="s">
        <v>363</v>
      </c>
      <c r="D2226" s="7">
        <v>0</v>
      </c>
      <c r="E2226" s="58"/>
      <c r="F2226" s="95"/>
      <c r="G2226" s="7">
        <v>0</v>
      </c>
      <c r="H2226" s="58"/>
      <c r="I2226" s="95"/>
      <c r="J2226" s="7">
        <v>0</v>
      </c>
      <c r="L2226" s="59"/>
      <c r="M2226" s="7">
        <v>0</v>
      </c>
    </row>
    <row r="2227" spans="1:13" hidden="1">
      <c r="A2227" s="21" t="s">
        <v>5618</v>
      </c>
      <c r="B2227" s="30" t="s">
        <v>5776</v>
      </c>
      <c r="C2227" s="36" t="s">
        <v>365</v>
      </c>
      <c r="D2227" s="128">
        <v>15000</v>
      </c>
      <c r="E2227" s="108">
        <f>IF(D2227&lt;G2227,G2227-D2227,0)</f>
        <v>0</v>
      </c>
      <c r="F2227" s="108">
        <f>IF(D2227&gt;G2227,D2227-G2227,0)</f>
        <v>6000</v>
      </c>
      <c r="G2227" s="128">
        <v>9000</v>
      </c>
      <c r="H2227" s="108"/>
      <c r="I2227" s="108">
        <v>7523.32</v>
      </c>
      <c r="J2227" s="128">
        <f>+G2227+H2227-I2227</f>
        <v>1476.6800000000003</v>
      </c>
      <c r="L2227" s="65"/>
      <c r="M2227" s="128">
        <v>0</v>
      </c>
    </row>
    <row r="2228" spans="1:13" customFormat="1" hidden="1">
      <c r="B2228" s="5" t="s">
        <v>2252</v>
      </c>
      <c r="C2228" s="9" t="s">
        <v>367</v>
      </c>
      <c r="D2228" s="7">
        <v>0</v>
      </c>
      <c r="E2228" s="58"/>
      <c r="F2228" s="95"/>
      <c r="G2228" s="7">
        <v>0</v>
      </c>
      <c r="H2228" s="58"/>
      <c r="I2228" s="95"/>
      <c r="J2228" s="7">
        <v>0</v>
      </c>
      <c r="L2228" s="59"/>
      <c r="M2228" s="7">
        <v>0</v>
      </c>
    </row>
    <row r="2229" spans="1:13" customFormat="1" hidden="1">
      <c r="B2229" s="5" t="s">
        <v>2253</v>
      </c>
      <c r="C2229" s="9" t="s">
        <v>369</v>
      </c>
      <c r="D2229" s="7">
        <v>0</v>
      </c>
      <c r="E2229" s="58"/>
      <c r="F2229" s="95"/>
      <c r="G2229" s="7">
        <v>0</v>
      </c>
      <c r="H2229" s="58"/>
      <c r="I2229" s="95"/>
      <c r="J2229" s="7">
        <v>0</v>
      </c>
      <c r="L2229" s="59"/>
      <c r="M2229" s="7">
        <v>0</v>
      </c>
    </row>
    <row r="2230" spans="1:13" customFormat="1" hidden="1">
      <c r="B2230" s="5" t="s">
        <v>2254</v>
      </c>
      <c r="C2230" s="9" t="s">
        <v>371</v>
      </c>
      <c r="D2230" s="7">
        <v>0</v>
      </c>
      <c r="E2230" s="58"/>
      <c r="F2230" s="95"/>
      <c r="G2230" s="7">
        <v>0</v>
      </c>
      <c r="H2230" s="58"/>
      <c r="I2230" s="95"/>
      <c r="J2230" s="7">
        <v>0</v>
      </c>
      <c r="L2230" s="59"/>
      <c r="M2230" s="7">
        <v>0</v>
      </c>
    </row>
    <row r="2231" spans="1:13" customFormat="1" hidden="1">
      <c r="B2231" s="5" t="s">
        <v>2255</v>
      </c>
      <c r="C2231" s="9" t="s">
        <v>373</v>
      </c>
      <c r="D2231" s="7">
        <v>0</v>
      </c>
      <c r="E2231" s="58"/>
      <c r="F2231" s="95"/>
      <c r="G2231" s="7">
        <v>0</v>
      </c>
      <c r="H2231" s="58"/>
      <c r="I2231" s="95"/>
      <c r="J2231" s="7">
        <v>0</v>
      </c>
      <c r="L2231" s="59"/>
      <c r="M2231" s="7">
        <v>0</v>
      </c>
    </row>
    <row r="2232" spans="1:13" customFormat="1" hidden="1">
      <c r="B2232" s="5" t="s">
        <v>2256</v>
      </c>
      <c r="C2232" s="9" t="s">
        <v>375</v>
      </c>
      <c r="D2232" s="7">
        <v>0</v>
      </c>
      <c r="E2232" s="58"/>
      <c r="F2232" s="95"/>
      <c r="G2232" s="7">
        <v>0</v>
      </c>
      <c r="H2232" s="58"/>
      <c r="I2232" s="95"/>
      <c r="J2232" s="7">
        <v>0</v>
      </c>
      <c r="L2232" s="59"/>
      <c r="M2232" s="7">
        <v>0</v>
      </c>
    </row>
    <row r="2233" spans="1:13" customFormat="1" hidden="1">
      <c r="B2233" s="1" t="s">
        <v>2257</v>
      </c>
      <c r="C2233" s="4" t="s">
        <v>376</v>
      </c>
      <c r="D2233" s="10">
        <f>SUM(D2234:D2240)</f>
        <v>0</v>
      </c>
      <c r="E2233" s="58"/>
      <c r="F2233" s="96"/>
      <c r="G2233" s="10">
        <f>SUM(G2234:G2240)</f>
        <v>0</v>
      </c>
      <c r="H2233" s="58"/>
      <c r="I2233" s="96"/>
      <c r="J2233" s="10">
        <f>SUM(J2234:J2240)</f>
        <v>0</v>
      </c>
      <c r="L2233" s="59"/>
      <c r="M2233" s="10">
        <f>SUM(M2234:M2240)</f>
        <v>0</v>
      </c>
    </row>
    <row r="2234" spans="1:13" customFormat="1" hidden="1">
      <c r="B2234" s="5" t="s">
        <v>2258</v>
      </c>
      <c r="C2234" s="9" t="s">
        <v>378</v>
      </c>
      <c r="D2234" s="7">
        <v>0</v>
      </c>
      <c r="E2234" s="58"/>
      <c r="F2234" s="95"/>
      <c r="G2234" s="7">
        <v>0</v>
      </c>
      <c r="H2234" s="58"/>
      <c r="I2234" s="95"/>
      <c r="J2234" s="7">
        <v>0</v>
      </c>
      <c r="L2234" s="59"/>
      <c r="M2234" s="7">
        <v>0</v>
      </c>
    </row>
    <row r="2235" spans="1:13" customFormat="1" hidden="1">
      <c r="B2235" s="5" t="s">
        <v>2259</v>
      </c>
      <c r="C2235" s="9" t="s">
        <v>379</v>
      </c>
      <c r="D2235" s="7">
        <v>0</v>
      </c>
      <c r="E2235" s="58"/>
      <c r="F2235" s="95"/>
      <c r="G2235" s="7">
        <v>0</v>
      </c>
      <c r="H2235" s="58"/>
      <c r="I2235" s="95"/>
      <c r="J2235" s="7">
        <v>0</v>
      </c>
      <c r="L2235" s="59"/>
      <c r="M2235" s="7">
        <v>0</v>
      </c>
    </row>
    <row r="2236" spans="1:13" customFormat="1" hidden="1">
      <c r="B2236" s="5" t="s">
        <v>2260</v>
      </c>
      <c r="C2236" s="9" t="s">
        <v>381</v>
      </c>
      <c r="D2236" s="7">
        <v>0</v>
      </c>
      <c r="E2236" s="58"/>
      <c r="F2236" s="95"/>
      <c r="G2236" s="7">
        <v>0</v>
      </c>
      <c r="H2236" s="58"/>
      <c r="I2236" s="95"/>
      <c r="J2236" s="7">
        <v>0</v>
      </c>
      <c r="L2236" s="59"/>
      <c r="M2236" s="7">
        <v>0</v>
      </c>
    </row>
    <row r="2237" spans="1:13" customFormat="1" hidden="1">
      <c r="B2237" s="5" t="s">
        <v>2261</v>
      </c>
      <c r="C2237" s="9" t="s">
        <v>383</v>
      </c>
      <c r="D2237" s="7">
        <v>0</v>
      </c>
      <c r="E2237" s="58"/>
      <c r="F2237" s="95"/>
      <c r="G2237" s="7">
        <v>0</v>
      </c>
      <c r="H2237" s="58"/>
      <c r="I2237" s="95"/>
      <c r="J2237" s="7">
        <v>0</v>
      </c>
      <c r="L2237" s="59"/>
      <c r="M2237" s="7">
        <v>0</v>
      </c>
    </row>
    <row r="2238" spans="1:13" customFormat="1" hidden="1">
      <c r="B2238" s="5" t="s">
        <v>2262</v>
      </c>
      <c r="C2238" s="9" t="s">
        <v>384</v>
      </c>
      <c r="D2238" s="7">
        <v>0</v>
      </c>
      <c r="E2238" s="58"/>
      <c r="F2238" s="95"/>
      <c r="G2238" s="7">
        <v>0</v>
      </c>
      <c r="H2238" s="58"/>
      <c r="I2238" s="95"/>
      <c r="J2238" s="7">
        <v>0</v>
      </c>
      <c r="L2238" s="59"/>
      <c r="M2238" s="7">
        <v>0</v>
      </c>
    </row>
    <row r="2239" spans="1:13" customFormat="1" hidden="1">
      <c r="B2239" s="5" t="s">
        <v>2263</v>
      </c>
      <c r="C2239" s="9" t="s">
        <v>386</v>
      </c>
      <c r="D2239" s="7">
        <v>0</v>
      </c>
      <c r="E2239" s="58"/>
      <c r="F2239" s="95"/>
      <c r="G2239" s="7">
        <v>0</v>
      </c>
      <c r="H2239" s="58"/>
      <c r="I2239" s="95"/>
      <c r="J2239" s="7">
        <v>0</v>
      </c>
      <c r="L2239" s="59"/>
      <c r="M2239" s="7">
        <v>0</v>
      </c>
    </row>
    <row r="2240" spans="1:13" customFormat="1" hidden="1">
      <c r="B2240" s="5" t="s">
        <v>2264</v>
      </c>
      <c r="C2240" s="9" t="s">
        <v>388</v>
      </c>
      <c r="D2240" s="7">
        <v>0</v>
      </c>
      <c r="E2240" s="58"/>
      <c r="F2240" s="95"/>
      <c r="G2240" s="7">
        <v>0</v>
      </c>
      <c r="H2240" s="58"/>
      <c r="I2240" s="95"/>
      <c r="J2240" s="7">
        <v>0</v>
      </c>
      <c r="L2240" s="59"/>
      <c r="M2240" s="7">
        <v>0</v>
      </c>
    </row>
    <row r="2241" spans="2:13" customFormat="1" hidden="1">
      <c r="B2241" s="1" t="s">
        <v>2265</v>
      </c>
      <c r="C2241" s="4" t="s">
        <v>390</v>
      </c>
      <c r="D2241" s="10">
        <f>SUM(D2242:D2253)</f>
        <v>0</v>
      </c>
      <c r="E2241" s="58"/>
      <c r="F2241" s="96"/>
      <c r="G2241" s="10">
        <f>SUM(G2242:G2253)</f>
        <v>0</v>
      </c>
      <c r="H2241" s="58"/>
      <c r="I2241" s="96"/>
      <c r="J2241" s="10">
        <f>SUM(J2242:J2253)</f>
        <v>0</v>
      </c>
      <c r="L2241" s="59"/>
      <c r="M2241" s="10">
        <f>SUM(M2242:M2253)</f>
        <v>0</v>
      </c>
    </row>
    <row r="2242" spans="2:13" customFormat="1" hidden="1">
      <c r="B2242" s="5" t="s">
        <v>2266</v>
      </c>
      <c r="C2242" s="9" t="s">
        <v>392</v>
      </c>
      <c r="D2242" s="7">
        <v>0</v>
      </c>
      <c r="E2242" s="58"/>
      <c r="F2242" s="95"/>
      <c r="G2242" s="7">
        <v>0</v>
      </c>
      <c r="H2242" s="58"/>
      <c r="I2242" s="95"/>
      <c r="J2242" s="7">
        <v>0</v>
      </c>
      <c r="L2242" s="59"/>
      <c r="M2242" s="7">
        <v>0</v>
      </c>
    </row>
    <row r="2243" spans="2:13" customFormat="1" hidden="1">
      <c r="B2243" s="5" t="s">
        <v>2267</v>
      </c>
      <c r="C2243" s="9" t="s">
        <v>394</v>
      </c>
      <c r="D2243" s="7">
        <v>0</v>
      </c>
      <c r="E2243" s="58"/>
      <c r="F2243" s="95"/>
      <c r="G2243" s="7">
        <v>0</v>
      </c>
      <c r="H2243" s="58"/>
      <c r="I2243" s="95"/>
      <c r="J2243" s="7">
        <v>0</v>
      </c>
      <c r="L2243" s="59"/>
      <c r="M2243" s="7">
        <v>0</v>
      </c>
    </row>
    <row r="2244" spans="2:13" customFormat="1" hidden="1">
      <c r="B2244" s="5" t="s">
        <v>2268</v>
      </c>
      <c r="C2244" s="9" t="s">
        <v>396</v>
      </c>
      <c r="D2244" s="7">
        <v>0</v>
      </c>
      <c r="E2244" s="58"/>
      <c r="F2244" s="95"/>
      <c r="G2244" s="7">
        <v>0</v>
      </c>
      <c r="H2244" s="58"/>
      <c r="I2244" s="95"/>
      <c r="J2244" s="7">
        <v>0</v>
      </c>
      <c r="L2244" s="59"/>
      <c r="M2244" s="7">
        <v>0</v>
      </c>
    </row>
    <row r="2245" spans="2:13" customFormat="1" hidden="1">
      <c r="B2245" s="5" t="s">
        <v>2269</v>
      </c>
      <c r="C2245" s="9" t="s">
        <v>398</v>
      </c>
      <c r="D2245" s="7">
        <v>0</v>
      </c>
      <c r="E2245" s="58"/>
      <c r="F2245" s="95"/>
      <c r="G2245" s="7">
        <v>0</v>
      </c>
      <c r="H2245" s="58"/>
      <c r="I2245" s="95"/>
      <c r="J2245" s="7">
        <v>0</v>
      </c>
      <c r="L2245" s="59"/>
      <c r="M2245" s="7">
        <v>0</v>
      </c>
    </row>
    <row r="2246" spans="2:13" customFormat="1" hidden="1">
      <c r="B2246" s="5" t="s">
        <v>2270</v>
      </c>
      <c r="C2246" s="9" t="s">
        <v>400</v>
      </c>
      <c r="D2246" s="7">
        <v>0</v>
      </c>
      <c r="E2246" s="58"/>
      <c r="F2246" s="95"/>
      <c r="G2246" s="7">
        <v>0</v>
      </c>
      <c r="H2246" s="58"/>
      <c r="I2246" s="95"/>
      <c r="J2246" s="7">
        <v>0</v>
      </c>
      <c r="L2246" s="59"/>
      <c r="M2246" s="7">
        <v>0</v>
      </c>
    </row>
    <row r="2247" spans="2:13" customFormat="1" hidden="1">
      <c r="B2247" s="5" t="s">
        <v>2271</v>
      </c>
      <c r="C2247" s="9" t="s">
        <v>402</v>
      </c>
      <c r="D2247" s="7">
        <v>0</v>
      </c>
      <c r="E2247" s="58"/>
      <c r="F2247" s="95"/>
      <c r="G2247" s="7">
        <v>0</v>
      </c>
      <c r="H2247" s="58"/>
      <c r="I2247" s="95"/>
      <c r="J2247" s="7">
        <v>0</v>
      </c>
      <c r="L2247" s="59"/>
      <c r="M2247" s="7">
        <v>0</v>
      </c>
    </row>
    <row r="2248" spans="2:13" customFormat="1" hidden="1">
      <c r="B2248" s="5" t="s">
        <v>2272</v>
      </c>
      <c r="C2248" s="9" t="s">
        <v>404</v>
      </c>
      <c r="D2248" s="7">
        <v>0</v>
      </c>
      <c r="E2248" s="58"/>
      <c r="F2248" s="95"/>
      <c r="G2248" s="7">
        <v>0</v>
      </c>
      <c r="H2248" s="58"/>
      <c r="I2248" s="95"/>
      <c r="J2248" s="7">
        <v>0</v>
      </c>
      <c r="L2248" s="59"/>
      <c r="M2248" s="7">
        <v>0</v>
      </c>
    </row>
    <row r="2249" spans="2:13" customFormat="1" hidden="1">
      <c r="B2249" s="5" t="s">
        <v>2273</v>
      </c>
      <c r="C2249" s="9" t="s">
        <v>406</v>
      </c>
      <c r="D2249" s="7">
        <v>0</v>
      </c>
      <c r="E2249" s="58"/>
      <c r="F2249" s="95"/>
      <c r="G2249" s="7">
        <v>0</v>
      </c>
      <c r="H2249" s="58"/>
      <c r="I2249" s="95"/>
      <c r="J2249" s="7">
        <v>0</v>
      </c>
      <c r="L2249" s="59"/>
      <c r="M2249" s="7">
        <v>0</v>
      </c>
    </row>
    <row r="2250" spans="2:13" customFormat="1" hidden="1">
      <c r="B2250" s="5" t="s">
        <v>2274</v>
      </c>
      <c r="C2250" s="9" t="s">
        <v>408</v>
      </c>
      <c r="D2250" s="7">
        <v>0</v>
      </c>
      <c r="E2250" s="58"/>
      <c r="F2250" s="95"/>
      <c r="G2250" s="7">
        <v>0</v>
      </c>
      <c r="H2250" s="58"/>
      <c r="I2250" s="95"/>
      <c r="J2250" s="7">
        <v>0</v>
      </c>
      <c r="L2250" s="59"/>
      <c r="M2250" s="7">
        <v>0</v>
      </c>
    </row>
    <row r="2251" spans="2:13" customFormat="1" hidden="1">
      <c r="B2251" s="5" t="s">
        <v>2275</v>
      </c>
      <c r="C2251" s="9" t="s">
        <v>410</v>
      </c>
      <c r="D2251" s="7">
        <v>0</v>
      </c>
      <c r="E2251" s="58"/>
      <c r="F2251" s="95"/>
      <c r="G2251" s="7">
        <v>0</v>
      </c>
      <c r="H2251" s="58"/>
      <c r="I2251" s="95"/>
      <c r="J2251" s="7">
        <v>0</v>
      </c>
      <c r="L2251" s="59"/>
      <c r="M2251" s="7">
        <v>0</v>
      </c>
    </row>
    <row r="2252" spans="2:13" customFormat="1" hidden="1">
      <c r="B2252" s="5" t="s">
        <v>2276</v>
      </c>
      <c r="C2252" s="9" t="s">
        <v>412</v>
      </c>
      <c r="D2252" s="7">
        <v>0</v>
      </c>
      <c r="E2252" s="58"/>
      <c r="F2252" s="95"/>
      <c r="G2252" s="7">
        <v>0</v>
      </c>
      <c r="H2252" s="58"/>
      <c r="I2252" s="95"/>
      <c r="J2252" s="7">
        <v>0</v>
      </c>
      <c r="L2252" s="59"/>
      <c r="M2252" s="7">
        <v>0</v>
      </c>
    </row>
    <row r="2253" spans="2:13" customFormat="1" hidden="1">
      <c r="B2253" s="5" t="s">
        <v>2277</v>
      </c>
      <c r="C2253" s="9" t="s">
        <v>414</v>
      </c>
      <c r="D2253" s="7">
        <v>0</v>
      </c>
      <c r="E2253" s="58"/>
      <c r="F2253" s="95"/>
      <c r="G2253" s="7">
        <v>0</v>
      </c>
      <c r="H2253" s="58"/>
      <c r="I2253" s="95"/>
      <c r="J2253" s="7">
        <v>0</v>
      </c>
      <c r="L2253" s="59"/>
      <c r="M2253" s="7">
        <v>0</v>
      </c>
    </row>
    <row r="2254" spans="2:13" customFormat="1" hidden="1">
      <c r="B2254" s="1" t="s">
        <v>2278</v>
      </c>
      <c r="C2254" s="4" t="s">
        <v>415</v>
      </c>
      <c r="D2254" s="10">
        <f>SUM(D2255:D2259)</f>
        <v>0</v>
      </c>
      <c r="E2254" s="58"/>
      <c r="F2254" s="96"/>
      <c r="G2254" s="10">
        <f>SUM(G2255:G2259)</f>
        <v>0</v>
      </c>
      <c r="H2254" s="58"/>
      <c r="I2254" s="96"/>
      <c r="J2254" s="10">
        <f>SUM(J2255:J2259)</f>
        <v>0</v>
      </c>
      <c r="L2254" s="59"/>
      <c r="M2254" s="10">
        <f>SUM(M2255:M2259)</f>
        <v>0</v>
      </c>
    </row>
    <row r="2255" spans="2:13" customFormat="1" hidden="1">
      <c r="B2255" s="5" t="s">
        <v>2279</v>
      </c>
      <c r="C2255" s="9" t="s">
        <v>416</v>
      </c>
      <c r="D2255" s="7">
        <v>0</v>
      </c>
      <c r="E2255" s="58"/>
      <c r="F2255" s="95"/>
      <c r="G2255" s="7">
        <v>0</v>
      </c>
      <c r="H2255" s="58"/>
      <c r="I2255" s="95"/>
      <c r="J2255" s="7">
        <v>0</v>
      </c>
      <c r="L2255" s="59"/>
      <c r="M2255" s="7">
        <v>0</v>
      </c>
    </row>
    <row r="2256" spans="2:13" customFormat="1" hidden="1">
      <c r="B2256" s="5" t="s">
        <v>2280</v>
      </c>
      <c r="C2256" s="9" t="s">
        <v>418</v>
      </c>
      <c r="D2256" s="7">
        <v>0</v>
      </c>
      <c r="E2256" s="58"/>
      <c r="F2256" s="95"/>
      <c r="G2256" s="7">
        <v>0</v>
      </c>
      <c r="H2256" s="58"/>
      <c r="I2256" s="95"/>
      <c r="J2256" s="7">
        <v>0</v>
      </c>
      <c r="L2256" s="59"/>
      <c r="M2256" s="7">
        <v>0</v>
      </c>
    </row>
    <row r="2257" spans="1:13" customFormat="1" hidden="1">
      <c r="B2257" s="5" t="s">
        <v>2281</v>
      </c>
      <c r="C2257" s="9" t="s">
        <v>420</v>
      </c>
      <c r="D2257" s="7">
        <v>0</v>
      </c>
      <c r="E2257" s="58"/>
      <c r="F2257" s="95"/>
      <c r="G2257" s="7">
        <v>0</v>
      </c>
      <c r="H2257" s="58"/>
      <c r="I2257" s="95"/>
      <c r="J2257" s="7">
        <v>0</v>
      </c>
      <c r="L2257" s="59"/>
      <c r="M2257" s="7">
        <v>0</v>
      </c>
    </row>
    <row r="2258" spans="1:13" customFormat="1" hidden="1">
      <c r="B2258" s="5" t="s">
        <v>2282</v>
      </c>
      <c r="C2258" s="9" t="s">
        <v>422</v>
      </c>
      <c r="D2258" s="7">
        <v>0</v>
      </c>
      <c r="E2258" s="58"/>
      <c r="F2258" s="95"/>
      <c r="G2258" s="7">
        <v>0</v>
      </c>
      <c r="H2258" s="58"/>
      <c r="I2258" s="95"/>
      <c r="J2258" s="7">
        <v>0</v>
      </c>
      <c r="L2258" s="59"/>
      <c r="M2258" s="7">
        <v>0</v>
      </c>
    </row>
    <row r="2259" spans="1:13" customFormat="1" hidden="1">
      <c r="B2259" s="5" t="s">
        <v>2283</v>
      </c>
      <c r="C2259" s="9" t="s">
        <v>424</v>
      </c>
      <c r="D2259" s="7">
        <v>0</v>
      </c>
      <c r="E2259" s="58"/>
      <c r="F2259" s="95"/>
      <c r="G2259" s="7">
        <v>0</v>
      </c>
      <c r="H2259" s="58"/>
      <c r="I2259" s="95"/>
      <c r="J2259" s="7">
        <v>0</v>
      </c>
      <c r="L2259" s="59"/>
      <c r="M2259" s="7">
        <v>0</v>
      </c>
    </row>
    <row r="2260" spans="1:13" hidden="1">
      <c r="A2260" s="21" t="s">
        <v>5667</v>
      </c>
      <c r="B2260" s="99" t="s">
        <v>5777</v>
      </c>
      <c r="C2260" s="71" t="s">
        <v>425</v>
      </c>
      <c r="D2260" s="127">
        <f>SUM(D2261:D2265)</f>
        <v>1500</v>
      </c>
      <c r="E2260" s="108"/>
      <c r="F2260" s="126"/>
      <c r="G2260" s="127">
        <f>SUM(G2261:G2265)</f>
        <v>1000</v>
      </c>
      <c r="H2260" s="108"/>
      <c r="I2260" s="126"/>
      <c r="J2260" s="127">
        <f>SUM(J2261:J2265)</f>
        <v>1125</v>
      </c>
      <c r="K2260" s="21"/>
      <c r="L2260" s="59"/>
      <c r="M2260" s="127">
        <f>SUM(M2261:M2265)</f>
        <v>0</v>
      </c>
    </row>
    <row r="2261" spans="1:13" hidden="1">
      <c r="A2261" s="21" t="s">
        <v>5667</v>
      </c>
      <c r="B2261" s="30" t="s">
        <v>5778</v>
      </c>
      <c r="C2261" s="36" t="s">
        <v>351</v>
      </c>
      <c r="D2261" s="129">
        <v>1500</v>
      </c>
      <c r="E2261" s="108">
        <f>IF(D2261&lt;G2261,G2261-D2261,0)</f>
        <v>0</v>
      </c>
      <c r="F2261" s="108">
        <f>IF(D2261&gt;G2261,D2261-G2261,0)</f>
        <v>500</v>
      </c>
      <c r="G2261" s="129">
        <v>1000</v>
      </c>
      <c r="H2261" s="108">
        <v>125</v>
      </c>
      <c r="I2261" s="108"/>
      <c r="J2261" s="128">
        <f>+G2261+H2261-I2261</f>
        <v>1125</v>
      </c>
      <c r="K2261" s="21"/>
      <c r="L2261" s="59"/>
      <c r="M2261" s="128">
        <v>0</v>
      </c>
    </row>
    <row r="2262" spans="1:13" customFormat="1" hidden="1">
      <c r="B2262" s="5" t="s">
        <v>5475</v>
      </c>
      <c r="C2262" s="9" t="s">
        <v>427</v>
      </c>
      <c r="D2262" s="7">
        <v>0</v>
      </c>
      <c r="E2262" s="58"/>
      <c r="F2262" s="95"/>
      <c r="G2262" s="7">
        <v>0</v>
      </c>
      <c r="H2262" s="58"/>
      <c r="I2262" s="95"/>
      <c r="J2262" s="7">
        <v>0</v>
      </c>
      <c r="L2262" s="59"/>
      <c r="M2262" s="7">
        <v>0</v>
      </c>
    </row>
    <row r="2263" spans="1:13" customFormat="1" hidden="1">
      <c r="B2263" s="5" t="s">
        <v>5476</v>
      </c>
      <c r="C2263" s="9" t="s">
        <v>428</v>
      </c>
      <c r="D2263" s="7">
        <v>0</v>
      </c>
      <c r="E2263" s="58"/>
      <c r="F2263" s="95"/>
      <c r="G2263" s="7">
        <v>0</v>
      </c>
      <c r="H2263" s="58"/>
      <c r="I2263" s="95"/>
      <c r="J2263" s="7">
        <v>0</v>
      </c>
      <c r="L2263" s="59"/>
      <c r="M2263" s="7">
        <v>0</v>
      </c>
    </row>
    <row r="2264" spans="1:13" customFormat="1" hidden="1">
      <c r="B2264" s="5" t="s">
        <v>5477</v>
      </c>
      <c r="C2264" s="9" t="s">
        <v>429</v>
      </c>
      <c r="D2264" s="7">
        <v>0</v>
      </c>
      <c r="E2264" s="58"/>
      <c r="F2264" s="95"/>
      <c r="G2264" s="7">
        <v>0</v>
      </c>
      <c r="H2264" s="58"/>
      <c r="I2264" s="95"/>
      <c r="J2264" s="7">
        <v>0</v>
      </c>
      <c r="L2264" s="59"/>
      <c r="M2264" s="7">
        <v>0</v>
      </c>
    </row>
    <row r="2265" spans="1:13" customFormat="1" hidden="1">
      <c r="B2265" s="5" t="s">
        <v>5478</v>
      </c>
      <c r="C2265" s="9" t="s">
        <v>430</v>
      </c>
      <c r="D2265" s="7">
        <v>0</v>
      </c>
      <c r="E2265" s="58"/>
      <c r="F2265" s="95"/>
      <c r="G2265" s="7">
        <v>0</v>
      </c>
      <c r="H2265" s="58"/>
      <c r="I2265" s="95"/>
      <c r="J2265" s="7">
        <v>0</v>
      </c>
      <c r="L2265" s="59"/>
      <c r="M2265" s="7">
        <v>0</v>
      </c>
    </row>
    <row r="2266" spans="1:13" customFormat="1" hidden="1">
      <c r="B2266" s="1" t="s">
        <v>2284</v>
      </c>
      <c r="C2266" s="4" t="s">
        <v>432</v>
      </c>
      <c r="D2266" s="10">
        <f>D2267+D2276+D2279+D2287+D2296+D2299</f>
        <v>0</v>
      </c>
      <c r="E2266" s="58"/>
      <c r="F2266" s="96"/>
      <c r="G2266" s="10">
        <f>G2267+G2276+G2279+G2287+G2296+G2299</f>
        <v>0</v>
      </c>
      <c r="H2266" s="58"/>
      <c r="I2266" s="96"/>
      <c r="J2266" s="10">
        <f>J2267+J2276+J2279+J2287+J2296+J2299</f>
        <v>0</v>
      </c>
      <c r="L2266" s="59"/>
      <c r="M2266" s="10">
        <f>M2267+M2276+M2279+M2287+M2296+M2299</f>
        <v>0</v>
      </c>
    </row>
    <row r="2267" spans="1:13" customFormat="1" hidden="1">
      <c r="B2267" s="1" t="s">
        <v>2285</v>
      </c>
      <c r="C2267" s="4" t="s">
        <v>434</v>
      </c>
      <c r="D2267" s="10">
        <f>SUM(D2268:D2275)</f>
        <v>0</v>
      </c>
      <c r="E2267" s="58"/>
      <c r="F2267" s="96"/>
      <c r="G2267" s="10">
        <f>SUM(G2268:G2275)</f>
        <v>0</v>
      </c>
      <c r="H2267" s="58"/>
      <c r="I2267" s="96"/>
      <c r="J2267" s="10">
        <f>SUM(J2268:J2275)</f>
        <v>0</v>
      </c>
      <c r="L2267" s="59"/>
      <c r="M2267" s="10">
        <f>SUM(M2268:M2275)</f>
        <v>0</v>
      </c>
    </row>
    <row r="2268" spans="1:13" customFormat="1" hidden="1">
      <c r="B2268" s="5" t="s">
        <v>2286</v>
      </c>
      <c r="C2268" s="9" t="s">
        <v>436</v>
      </c>
      <c r="D2268" s="7">
        <v>0</v>
      </c>
      <c r="E2268" s="58"/>
      <c r="F2268" s="95"/>
      <c r="G2268" s="7">
        <v>0</v>
      </c>
      <c r="H2268" s="58"/>
      <c r="I2268" s="95"/>
      <c r="J2268" s="7">
        <v>0</v>
      </c>
      <c r="L2268" s="59"/>
      <c r="M2268" s="7">
        <v>0</v>
      </c>
    </row>
    <row r="2269" spans="1:13" customFormat="1" hidden="1">
      <c r="B2269" s="5" t="s">
        <v>2287</v>
      </c>
      <c r="C2269" s="9" t="s">
        <v>438</v>
      </c>
      <c r="D2269" s="7">
        <v>0</v>
      </c>
      <c r="E2269" s="58"/>
      <c r="F2269" s="95"/>
      <c r="G2269" s="7">
        <v>0</v>
      </c>
      <c r="H2269" s="58"/>
      <c r="I2269" s="95"/>
      <c r="J2269" s="7">
        <v>0</v>
      </c>
      <c r="L2269" s="59"/>
      <c r="M2269" s="7">
        <v>0</v>
      </c>
    </row>
    <row r="2270" spans="1:13" customFormat="1" hidden="1">
      <c r="B2270" s="5" t="s">
        <v>2288</v>
      </c>
      <c r="C2270" s="9" t="s">
        <v>2445</v>
      </c>
      <c r="D2270" s="7">
        <v>0</v>
      </c>
      <c r="E2270" s="58"/>
      <c r="F2270" s="95"/>
      <c r="G2270" s="7">
        <v>0</v>
      </c>
      <c r="H2270" s="58"/>
      <c r="I2270" s="95"/>
      <c r="J2270" s="7">
        <v>0</v>
      </c>
      <c r="L2270" s="59"/>
      <c r="M2270" s="7">
        <v>0</v>
      </c>
    </row>
    <row r="2271" spans="1:13" customFormat="1" hidden="1">
      <c r="B2271" s="5" t="s">
        <v>2289</v>
      </c>
      <c r="C2271" s="9" t="s">
        <v>441</v>
      </c>
      <c r="D2271" s="7">
        <v>0</v>
      </c>
      <c r="E2271" s="58"/>
      <c r="F2271" s="95"/>
      <c r="G2271" s="7">
        <v>0</v>
      </c>
      <c r="H2271" s="58"/>
      <c r="I2271" s="95"/>
      <c r="J2271" s="7">
        <v>0</v>
      </c>
      <c r="L2271" s="59"/>
      <c r="M2271" s="7">
        <v>0</v>
      </c>
    </row>
    <row r="2272" spans="1:13" customFormat="1" hidden="1">
      <c r="B2272" s="5" t="s">
        <v>2290</v>
      </c>
      <c r="C2272" s="9" t="s">
        <v>443</v>
      </c>
      <c r="D2272" s="7">
        <v>0</v>
      </c>
      <c r="E2272" s="58"/>
      <c r="F2272" s="95"/>
      <c r="G2272" s="7">
        <v>0</v>
      </c>
      <c r="H2272" s="58"/>
      <c r="I2272" s="95"/>
      <c r="J2272" s="7">
        <v>0</v>
      </c>
      <c r="L2272" s="59"/>
      <c r="M2272" s="7">
        <v>0</v>
      </c>
    </row>
    <row r="2273" spans="2:13" customFormat="1" hidden="1">
      <c r="B2273" s="5" t="s">
        <v>2291</v>
      </c>
      <c r="C2273" s="9" t="s">
        <v>445</v>
      </c>
      <c r="D2273" s="7">
        <v>0</v>
      </c>
      <c r="E2273" s="58"/>
      <c r="F2273" s="95"/>
      <c r="G2273" s="7">
        <v>0</v>
      </c>
      <c r="H2273" s="58"/>
      <c r="I2273" s="95"/>
      <c r="J2273" s="7">
        <v>0</v>
      </c>
      <c r="L2273" s="59"/>
      <c r="M2273" s="7">
        <v>0</v>
      </c>
    </row>
    <row r="2274" spans="2:13" customFormat="1" hidden="1">
      <c r="B2274" s="5" t="s">
        <v>2292</v>
      </c>
      <c r="C2274" s="9" t="s">
        <v>2446</v>
      </c>
      <c r="D2274" s="7">
        <v>0</v>
      </c>
      <c r="E2274" s="58"/>
      <c r="F2274" s="95"/>
      <c r="G2274" s="7">
        <v>0</v>
      </c>
      <c r="H2274" s="58"/>
      <c r="I2274" s="95"/>
      <c r="J2274" s="7">
        <v>0</v>
      </c>
      <c r="L2274" s="59"/>
      <c r="M2274" s="7">
        <v>0</v>
      </c>
    </row>
    <row r="2275" spans="2:13" customFormat="1" hidden="1">
      <c r="B2275" s="5" t="s">
        <v>2293</v>
      </c>
      <c r="C2275" s="9" t="s">
        <v>448</v>
      </c>
      <c r="D2275" s="7">
        <v>0</v>
      </c>
      <c r="E2275" s="58"/>
      <c r="F2275" s="95"/>
      <c r="G2275" s="7">
        <v>0</v>
      </c>
      <c r="H2275" s="58"/>
      <c r="I2275" s="95"/>
      <c r="J2275" s="7">
        <v>0</v>
      </c>
      <c r="L2275" s="59"/>
      <c r="M2275" s="7">
        <v>0</v>
      </c>
    </row>
    <row r="2276" spans="2:13" customFormat="1" hidden="1">
      <c r="B2276" s="1" t="s">
        <v>2294</v>
      </c>
      <c r="C2276" s="4" t="s">
        <v>450</v>
      </c>
      <c r="D2276" s="10">
        <f>SUM(D2277:D2278)</f>
        <v>0</v>
      </c>
      <c r="E2276" s="58"/>
      <c r="F2276" s="96"/>
      <c r="G2276" s="10">
        <f>SUM(G2277:G2278)</f>
        <v>0</v>
      </c>
      <c r="H2276" s="58"/>
      <c r="I2276" s="96"/>
      <c r="J2276" s="10">
        <f>SUM(J2277:J2278)</f>
        <v>0</v>
      </c>
      <c r="L2276" s="59"/>
      <c r="M2276" s="10">
        <f>SUM(M2277:M2278)</f>
        <v>0</v>
      </c>
    </row>
    <row r="2277" spans="2:13" customFormat="1" hidden="1">
      <c r="B2277" s="5" t="s">
        <v>2295</v>
      </c>
      <c r="C2277" s="9" t="s">
        <v>452</v>
      </c>
      <c r="D2277" s="7">
        <v>0</v>
      </c>
      <c r="E2277" s="58"/>
      <c r="F2277" s="95"/>
      <c r="G2277" s="7">
        <v>0</v>
      </c>
      <c r="H2277" s="58"/>
      <c r="I2277" s="95"/>
      <c r="J2277" s="7">
        <v>0</v>
      </c>
      <c r="L2277" s="59"/>
      <c r="M2277" s="7">
        <v>0</v>
      </c>
    </row>
    <row r="2278" spans="2:13" customFormat="1" hidden="1">
      <c r="B2278" s="5" t="s">
        <v>2296</v>
      </c>
      <c r="C2278" s="9" t="s">
        <v>454</v>
      </c>
      <c r="D2278" s="7">
        <v>0</v>
      </c>
      <c r="E2278" s="58"/>
      <c r="F2278" s="95"/>
      <c r="G2278" s="7">
        <v>0</v>
      </c>
      <c r="H2278" s="58"/>
      <c r="I2278" s="95"/>
      <c r="J2278" s="7">
        <v>0</v>
      </c>
      <c r="L2278" s="59"/>
      <c r="M2278" s="7">
        <v>0</v>
      </c>
    </row>
    <row r="2279" spans="2:13" customFormat="1" hidden="1">
      <c r="B2279" s="1" t="s">
        <v>2297</v>
      </c>
      <c r="C2279" s="4" t="s">
        <v>456</v>
      </c>
      <c r="D2279" s="10">
        <f>SUM(D2280:D2286)</f>
        <v>0</v>
      </c>
      <c r="E2279" s="58"/>
      <c r="F2279" s="96"/>
      <c r="G2279" s="10">
        <f>SUM(G2280:G2286)</f>
        <v>0</v>
      </c>
      <c r="H2279" s="58"/>
      <c r="I2279" s="96"/>
      <c r="J2279" s="10">
        <f>SUM(J2280:J2286)</f>
        <v>0</v>
      </c>
      <c r="L2279" s="59"/>
      <c r="M2279" s="10">
        <f>SUM(M2280:M2286)</f>
        <v>0</v>
      </c>
    </row>
    <row r="2280" spans="2:13" customFormat="1" hidden="1">
      <c r="B2280" s="5" t="s">
        <v>2298</v>
      </c>
      <c r="C2280" s="9" t="s">
        <v>458</v>
      </c>
      <c r="D2280" s="7">
        <v>0</v>
      </c>
      <c r="E2280" s="58"/>
      <c r="F2280" s="95"/>
      <c r="G2280" s="7">
        <v>0</v>
      </c>
      <c r="H2280" s="58"/>
      <c r="I2280" s="95"/>
      <c r="J2280" s="7">
        <v>0</v>
      </c>
      <c r="L2280" s="59"/>
      <c r="M2280" s="7">
        <v>0</v>
      </c>
    </row>
    <row r="2281" spans="2:13" customFormat="1" hidden="1">
      <c r="B2281" s="5" t="s">
        <v>2299</v>
      </c>
      <c r="C2281" s="9" t="s">
        <v>460</v>
      </c>
      <c r="D2281" s="7">
        <v>0</v>
      </c>
      <c r="E2281" s="58"/>
      <c r="F2281" s="95"/>
      <c r="G2281" s="7">
        <v>0</v>
      </c>
      <c r="H2281" s="58"/>
      <c r="I2281" s="95"/>
      <c r="J2281" s="7">
        <v>0</v>
      </c>
      <c r="L2281" s="59"/>
      <c r="M2281" s="7">
        <v>0</v>
      </c>
    </row>
    <row r="2282" spans="2:13" customFormat="1" hidden="1">
      <c r="B2282" s="5" t="s">
        <v>2300</v>
      </c>
      <c r="C2282" s="9" t="s">
        <v>462</v>
      </c>
      <c r="D2282" s="7">
        <v>0</v>
      </c>
      <c r="E2282" s="58"/>
      <c r="F2282" s="95"/>
      <c r="G2282" s="7">
        <v>0</v>
      </c>
      <c r="H2282" s="58"/>
      <c r="I2282" s="95"/>
      <c r="J2282" s="7">
        <v>0</v>
      </c>
      <c r="L2282" s="59"/>
      <c r="M2282" s="7">
        <v>0</v>
      </c>
    </row>
    <row r="2283" spans="2:13" customFormat="1" hidden="1">
      <c r="B2283" s="5" t="s">
        <v>2301</v>
      </c>
      <c r="C2283" s="9" t="s">
        <v>464</v>
      </c>
      <c r="D2283" s="7">
        <v>0</v>
      </c>
      <c r="E2283" s="58"/>
      <c r="F2283" s="95"/>
      <c r="G2283" s="7">
        <v>0</v>
      </c>
      <c r="H2283" s="58"/>
      <c r="I2283" s="95"/>
      <c r="J2283" s="7">
        <v>0</v>
      </c>
      <c r="L2283" s="59"/>
      <c r="M2283" s="7">
        <v>0</v>
      </c>
    </row>
    <row r="2284" spans="2:13" customFormat="1" hidden="1">
      <c r="B2284" s="5" t="s">
        <v>2302</v>
      </c>
      <c r="C2284" s="9" t="s">
        <v>466</v>
      </c>
      <c r="D2284" s="7">
        <v>0</v>
      </c>
      <c r="E2284" s="58"/>
      <c r="F2284" s="95"/>
      <c r="G2284" s="7">
        <v>0</v>
      </c>
      <c r="H2284" s="58"/>
      <c r="I2284" s="95"/>
      <c r="J2284" s="7">
        <v>0</v>
      </c>
      <c r="L2284" s="59"/>
      <c r="M2284" s="7">
        <v>0</v>
      </c>
    </row>
    <row r="2285" spans="2:13" customFormat="1" hidden="1">
      <c r="B2285" s="5" t="s">
        <v>2303</v>
      </c>
      <c r="C2285" s="9" t="s">
        <v>468</v>
      </c>
      <c r="D2285" s="7">
        <v>0</v>
      </c>
      <c r="E2285" s="58"/>
      <c r="F2285" s="95"/>
      <c r="G2285" s="7">
        <v>0</v>
      </c>
      <c r="H2285" s="58"/>
      <c r="I2285" s="95"/>
      <c r="J2285" s="7">
        <v>0</v>
      </c>
      <c r="L2285" s="59"/>
      <c r="M2285" s="7">
        <v>0</v>
      </c>
    </row>
    <row r="2286" spans="2:13" customFormat="1" hidden="1">
      <c r="B2286" s="5" t="s">
        <v>2304</v>
      </c>
      <c r="C2286" s="9" t="s">
        <v>470</v>
      </c>
      <c r="D2286" s="7">
        <v>0</v>
      </c>
      <c r="E2286" s="58"/>
      <c r="F2286" s="95"/>
      <c r="G2286" s="7">
        <v>0</v>
      </c>
      <c r="H2286" s="58"/>
      <c r="I2286" s="95"/>
      <c r="J2286" s="7">
        <v>0</v>
      </c>
      <c r="L2286" s="59"/>
      <c r="M2286" s="7">
        <v>0</v>
      </c>
    </row>
    <row r="2287" spans="2:13" customFormat="1" hidden="1">
      <c r="B2287" s="1" t="s">
        <v>2305</v>
      </c>
      <c r="C2287" s="4" t="s">
        <v>472</v>
      </c>
      <c r="D2287" s="10">
        <f>SUM(D2288:D2295)</f>
        <v>0</v>
      </c>
      <c r="E2287" s="58"/>
      <c r="F2287" s="96"/>
      <c r="G2287" s="10">
        <f>SUM(G2288:G2295)</f>
        <v>0</v>
      </c>
      <c r="H2287" s="58"/>
      <c r="I2287" s="96"/>
      <c r="J2287" s="10">
        <f>SUM(J2288:J2295)</f>
        <v>0</v>
      </c>
      <c r="L2287" s="59"/>
      <c r="M2287" s="10">
        <f>SUM(M2288:M2295)</f>
        <v>0</v>
      </c>
    </row>
    <row r="2288" spans="2:13" customFormat="1" hidden="1">
      <c r="B2288" s="5" t="s">
        <v>2306</v>
      </c>
      <c r="C2288" s="9" t="s">
        <v>474</v>
      </c>
      <c r="D2288" s="7">
        <v>0</v>
      </c>
      <c r="E2288" s="58"/>
      <c r="F2288" s="95"/>
      <c r="G2288" s="7">
        <v>0</v>
      </c>
      <c r="H2288" s="58"/>
      <c r="I2288" s="95"/>
      <c r="J2288" s="7">
        <v>0</v>
      </c>
      <c r="L2288" s="59"/>
      <c r="M2288" s="7">
        <v>0</v>
      </c>
    </row>
    <row r="2289" spans="2:13" customFormat="1" hidden="1">
      <c r="B2289" s="5" t="s">
        <v>2307</v>
      </c>
      <c r="C2289" s="9" t="s">
        <v>476</v>
      </c>
      <c r="D2289" s="7">
        <v>0</v>
      </c>
      <c r="E2289" s="58"/>
      <c r="F2289" s="95"/>
      <c r="G2289" s="7">
        <v>0</v>
      </c>
      <c r="H2289" s="58"/>
      <c r="I2289" s="95"/>
      <c r="J2289" s="7">
        <v>0</v>
      </c>
      <c r="L2289" s="59"/>
      <c r="M2289" s="7">
        <v>0</v>
      </c>
    </row>
    <row r="2290" spans="2:13" customFormat="1" hidden="1">
      <c r="B2290" s="5" t="s">
        <v>2308</v>
      </c>
      <c r="C2290" s="9" t="s">
        <v>478</v>
      </c>
      <c r="D2290" s="7">
        <v>0</v>
      </c>
      <c r="E2290" s="58"/>
      <c r="F2290" s="95"/>
      <c r="G2290" s="7">
        <v>0</v>
      </c>
      <c r="H2290" s="58"/>
      <c r="I2290" s="95"/>
      <c r="J2290" s="7">
        <v>0</v>
      </c>
      <c r="L2290" s="59"/>
      <c r="M2290" s="7">
        <v>0</v>
      </c>
    </row>
    <row r="2291" spans="2:13" customFormat="1" hidden="1">
      <c r="B2291" s="5" t="s">
        <v>2309</v>
      </c>
      <c r="C2291" s="9" t="s">
        <v>480</v>
      </c>
      <c r="D2291" s="7">
        <v>0</v>
      </c>
      <c r="E2291" s="58"/>
      <c r="F2291" s="95"/>
      <c r="G2291" s="7">
        <v>0</v>
      </c>
      <c r="H2291" s="58"/>
      <c r="I2291" s="95"/>
      <c r="J2291" s="7">
        <v>0</v>
      </c>
      <c r="L2291" s="59"/>
      <c r="M2291" s="7">
        <v>0</v>
      </c>
    </row>
    <row r="2292" spans="2:13" customFormat="1" hidden="1">
      <c r="B2292" s="5" t="s">
        <v>2310</v>
      </c>
      <c r="C2292" s="9" t="s">
        <v>482</v>
      </c>
      <c r="D2292" s="7">
        <v>0</v>
      </c>
      <c r="E2292" s="58"/>
      <c r="F2292" s="95"/>
      <c r="G2292" s="7">
        <v>0</v>
      </c>
      <c r="H2292" s="58"/>
      <c r="I2292" s="95"/>
      <c r="J2292" s="7">
        <v>0</v>
      </c>
      <c r="L2292" s="59"/>
      <c r="M2292" s="7">
        <v>0</v>
      </c>
    </row>
    <row r="2293" spans="2:13" customFormat="1" hidden="1">
      <c r="B2293" s="5" t="s">
        <v>2311</v>
      </c>
      <c r="C2293" s="9" t="s">
        <v>484</v>
      </c>
      <c r="D2293" s="7">
        <v>0</v>
      </c>
      <c r="E2293" s="58"/>
      <c r="F2293" s="95"/>
      <c r="G2293" s="7">
        <v>0</v>
      </c>
      <c r="H2293" s="58"/>
      <c r="I2293" s="95"/>
      <c r="J2293" s="7">
        <v>0</v>
      </c>
      <c r="L2293" s="59"/>
      <c r="M2293" s="7">
        <v>0</v>
      </c>
    </row>
    <row r="2294" spans="2:13" customFormat="1" hidden="1">
      <c r="B2294" s="5" t="s">
        <v>2312</v>
      </c>
      <c r="C2294" s="9" t="s">
        <v>486</v>
      </c>
      <c r="D2294" s="7">
        <v>0</v>
      </c>
      <c r="E2294" s="58"/>
      <c r="F2294" s="95"/>
      <c r="G2294" s="7">
        <v>0</v>
      </c>
      <c r="H2294" s="58"/>
      <c r="I2294" s="95"/>
      <c r="J2294" s="7">
        <v>0</v>
      </c>
      <c r="L2294" s="59"/>
      <c r="M2294" s="7">
        <v>0</v>
      </c>
    </row>
    <row r="2295" spans="2:13" customFormat="1" hidden="1">
      <c r="B2295" s="5" t="s">
        <v>2313</v>
      </c>
      <c r="C2295" s="9" t="s">
        <v>488</v>
      </c>
      <c r="D2295" s="7">
        <v>0</v>
      </c>
      <c r="E2295" s="58"/>
      <c r="F2295" s="95"/>
      <c r="G2295" s="7">
        <v>0</v>
      </c>
      <c r="H2295" s="58"/>
      <c r="I2295" s="95"/>
      <c r="J2295" s="7">
        <v>0</v>
      </c>
      <c r="L2295" s="59"/>
      <c r="M2295" s="7">
        <v>0</v>
      </c>
    </row>
    <row r="2296" spans="2:13" customFormat="1" hidden="1">
      <c r="B2296" s="1" t="s">
        <v>2314</v>
      </c>
      <c r="C2296" s="4" t="s">
        <v>490</v>
      </c>
      <c r="D2296" s="10">
        <f>SUM(D2297:D2298)</f>
        <v>0</v>
      </c>
      <c r="E2296" s="58"/>
      <c r="F2296" s="96"/>
      <c r="G2296" s="10">
        <f>SUM(G2297:G2298)</f>
        <v>0</v>
      </c>
      <c r="H2296" s="58"/>
      <c r="I2296" s="96"/>
      <c r="J2296" s="10">
        <f>SUM(J2297:J2298)</f>
        <v>0</v>
      </c>
      <c r="L2296" s="59"/>
      <c r="M2296" s="10">
        <f>SUM(M2297:M2298)</f>
        <v>0</v>
      </c>
    </row>
    <row r="2297" spans="2:13" customFormat="1" hidden="1">
      <c r="B2297" s="5" t="s">
        <v>2315</v>
      </c>
      <c r="C2297" s="9" t="s">
        <v>492</v>
      </c>
      <c r="D2297" s="7">
        <v>0</v>
      </c>
      <c r="E2297" s="58"/>
      <c r="F2297" s="95"/>
      <c r="G2297" s="7">
        <v>0</v>
      </c>
      <c r="H2297" s="58"/>
      <c r="I2297" s="95"/>
      <c r="J2297" s="7">
        <v>0</v>
      </c>
      <c r="L2297" s="59"/>
      <c r="M2297" s="7">
        <v>0</v>
      </c>
    </row>
    <row r="2298" spans="2:13" customFormat="1" hidden="1">
      <c r="B2298" s="5" t="s">
        <v>2315</v>
      </c>
      <c r="C2298" s="9" t="s">
        <v>494</v>
      </c>
      <c r="D2298" s="7">
        <v>0</v>
      </c>
      <c r="E2298" s="58"/>
      <c r="F2298" s="95"/>
      <c r="G2298" s="7">
        <v>0</v>
      </c>
      <c r="H2298" s="58"/>
      <c r="I2298" s="95"/>
      <c r="J2298" s="7">
        <v>0</v>
      </c>
      <c r="L2298" s="59"/>
      <c r="M2298" s="7">
        <v>0</v>
      </c>
    </row>
    <row r="2299" spans="2:13" customFormat="1" hidden="1">
      <c r="B2299" s="1" t="s">
        <v>2316</v>
      </c>
      <c r="C2299" s="4" t="s">
        <v>5519</v>
      </c>
      <c r="D2299" s="10">
        <f>SUM(D2300:D2301)</f>
        <v>0</v>
      </c>
      <c r="E2299" s="58"/>
      <c r="F2299" s="96"/>
      <c r="G2299" s="10">
        <f>SUM(G2300:G2301)</f>
        <v>0</v>
      </c>
      <c r="H2299" s="58"/>
      <c r="I2299" s="96"/>
      <c r="J2299" s="10">
        <f>SUM(J2300:J2301)</f>
        <v>0</v>
      </c>
      <c r="L2299" s="59"/>
      <c r="M2299" s="10">
        <f>SUM(M2300:M2301)</f>
        <v>0</v>
      </c>
    </row>
    <row r="2300" spans="2:13" customFormat="1" hidden="1">
      <c r="B2300" s="5" t="s">
        <v>2317</v>
      </c>
      <c r="C2300" s="9" t="s">
        <v>497</v>
      </c>
      <c r="D2300" s="7">
        <v>0</v>
      </c>
      <c r="E2300" s="58"/>
      <c r="F2300" s="95"/>
      <c r="G2300" s="7">
        <v>0</v>
      </c>
      <c r="H2300" s="58"/>
      <c r="I2300" s="95"/>
      <c r="J2300" s="7">
        <v>0</v>
      </c>
      <c r="L2300" s="59"/>
      <c r="M2300" s="7">
        <v>0</v>
      </c>
    </row>
    <row r="2301" spans="2:13" customFormat="1" hidden="1">
      <c r="B2301" s="5" t="s">
        <v>2318</v>
      </c>
      <c r="C2301" s="9" t="s">
        <v>499</v>
      </c>
      <c r="D2301" s="7">
        <v>0</v>
      </c>
      <c r="E2301" s="58"/>
      <c r="F2301" s="95"/>
      <c r="G2301" s="7">
        <v>0</v>
      </c>
      <c r="H2301" s="58"/>
      <c r="I2301" s="95"/>
      <c r="J2301" s="7">
        <v>0</v>
      </c>
      <c r="L2301" s="59"/>
      <c r="M2301" s="7">
        <v>0</v>
      </c>
    </row>
    <row r="2302" spans="2:13" customFormat="1" hidden="1">
      <c r="B2302" s="1" t="s">
        <v>2319</v>
      </c>
      <c r="C2302" s="4" t="s">
        <v>501</v>
      </c>
      <c r="D2302" s="10">
        <f>D2303+D2312+D2317+D2320+D2327+D2329+D2338+D2348+D2354</f>
        <v>0</v>
      </c>
      <c r="E2302" s="58"/>
      <c r="F2302" s="96"/>
      <c r="G2302" s="10">
        <f>G2303+G2312+G2317+G2320+G2327+G2329+G2338+G2348+G2354</f>
        <v>0</v>
      </c>
      <c r="H2302" s="58"/>
      <c r="I2302" s="96"/>
      <c r="J2302" s="10">
        <f>J2303+J2312+J2317+J2320+J2327+J2329+J2338+J2348+J2354</f>
        <v>0</v>
      </c>
      <c r="L2302" s="59"/>
      <c r="M2302" s="10">
        <f>M2303+M2312+M2317+M2320+M2327+M2329+M2338+M2348+M2354</f>
        <v>0</v>
      </c>
    </row>
    <row r="2303" spans="2:13" customFormat="1" hidden="1">
      <c r="B2303" s="1" t="s">
        <v>2320</v>
      </c>
      <c r="C2303" s="4" t="s">
        <v>503</v>
      </c>
      <c r="D2303" s="10">
        <f>SUM(D2304:D2311)</f>
        <v>0</v>
      </c>
      <c r="E2303" s="58"/>
      <c r="F2303" s="96"/>
      <c r="G2303" s="10">
        <f>SUM(G2304:G2311)</f>
        <v>0</v>
      </c>
      <c r="H2303" s="58"/>
      <c r="I2303" s="96"/>
      <c r="J2303" s="10">
        <f>SUM(J2304:J2311)</f>
        <v>0</v>
      </c>
      <c r="L2303" s="59"/>
      <c r="M2303" s="10">
        <f>SUM(M2304:M2311)</f>
        <v>0</v>
      </c>
    </row>
    <row r="2304" spans="2:13" customFormat="1" hidden="1">
      <c r="B2304" s="5" t="s">
        <v>2321</v>
      </c>
      <c r="C2304" s="9" t="s">
        <v>505</v>
      </c>
      <c r="D2304" s="7">
        <v>0</v>
      </c>
      <c r="E2304" s="58"/>
      <c r="F2304" s="95"/>
      <c r="G2304" s="7">
        <v>0</v>
      </c>
      <c r="H2304" s="58"/>
      <c r="I2304" s="95"/>
      <c r="J2304" s="7">
        <v>0</v>
      </c>
      <c r="L2304" s="59"/>
      <c r="M2304" s="7">
        <v>0</v>
      </c>
    </row>
    <row r="2305" spans="2:13" customFormat="1" hidden="1">
      <c r="B2305" s="5" t="s">
        <v>2322</v>
      </c>
      <c r="C2305" s="9" t="s">
        <v>507</v>
      </c>
      <c r="D2305" s="7">
        <v>0</v>
      </c>
      <c r="E2305" s="58"/>
      <c r="F2305" s="95"/>
      <c r="G2305" s="7">
        <v>0</v>
      </c>
      <c r="H2305" s="58"/>
      <c r="I2305" s="95"/>
      <c r="J2305" s="7">
        <v>0</v>
      </c>
      <c r="L2305" s="59"/>
      <c r="M2305" s="7">
        <v>0</v>
      </c>
    </row>
    <row r="2306" spans="2:13" customFormat="1" hidden="1">
      <c r="B2306" s="5" t="s">
        <v>2323</v>
      </c>
      <c r="C2306" s="9" t="s">
        <v>509</v>
      </c>
      <c r="D2306" s="7">
        <v>0</v>
      </c>
      <c r="E2306" s="58"/>
      <c r="F2306" s="95"/>
      <c r="G2306" s="7">
        <v>0</v>
      </c>
      <c r="H2306" s="58"/>
      <c r="I2306" s="95"/>
      <c r="J2306" s="7">
        <v>0</v>
      </c>
      <c r="L2306" s="59"/>
      <c r="M2306" s="7">
        <v>0</v>
      </c>
    </row>
    <row r="2307" spans="2:13" customFormat="1" hidden="1">
      <c r="B2307" s="5" t="s">
        <v>2324</v>
      </c>
      <c r="C2307" s="9" t="s">
        <v>511</v>
      </c>
      <c r="D2307" s="7">
        <v>0</v>
      </c>
      <c r="E2307" s="58"/>
      <c r="F2307" s="95"/>
      <c r="G2307" s="7">
        <v>0</v>
      </c>
      <c r="H2307" s="58"/>
      <c r="I2307" s="95"/>
      <c r="J2307" s="7">
        <v>0</v>
      </c>
      <c r="L2307" s="59"/>
      <c r="M2307" s="7">
        <v>0</v>
      </c>
    </row>
    <row r="2308" spans="2:13" customFormat="1" hidden="1">
      <c r="B2308" s="5" t="s">
        <v>2325</v>
      </c>
      <c r="C2308" s="9" t="s">
        <v>513</v>
      </c>
      <c r="D2308" s="7">
        <v>0</v>
      </c>
      <c r="E2308" s="58"/>
      <c r="F2308" s="95"/>
      <c r="G2308" s="7">
        <v>0</v>
      </c>
      <c r="H2308" s="58"/>
      <c r="I2308" s="95"/>
      <c r="J2308" s="7">
        <v>0</v>
      </c>
      <c r="L2308" s="59"/>
      <c r="M2308" s="7">
        <v>0</v>
      </c>
    </row>
    <row r="2309" spans="2:13" customFormat="1" hidden="1">
      <c r="B2309" s="5" t="s">
        <v>2326</v>
      </c>
      <c r="C2309" s="9" t="s">
        <v>515</v>
      </c>
      <c r="D2309" s="7">
        <v>0</v>
      </c>
      <c r="E2309" s="58"/>
      <c r="F2309" s="95"/>
      <c r="G2309" s="7">
        <v>0</v>
      </c>
      <c r="H2309" s="58"/>
      <c r="I2309" s="95"/>
      <c r="J2309" s="7">
        <v>0</v>
      </c>
      <c r="L2309" s="59"/>
      <c r="M2309" s="7">
        <v>0</v>
      </c>
    </row>
    <row r="2310" spans="2:13" customFormat="1" hidden="1">
      <c r="B2310" s="5" t="s">
        <v>2327</v>
      </c>
      <c r="C2310" s="9" t="s">
        <v>517</v>
      </c>
      <c r="D2310" s="7">
        <v>0</v>
      </c>
      <c r="E2310" s="58"/>
      <c r="F2310" s="95"/>
      <c r="G2310" s="7">
        <v>0</v>
      </c>
      <c r="H2310" s="58"/>
      <c r="I2310" s="95"/>
      <c r="J2310" s="7">
        <v>0</v>
      </c>
      <c r="L2310" s="59"/>
      <c r="M2310" s="7">
        <v>0</v>
      </c>
    </row>
    <row r="2311" spans="2:13" customFormat="1" hidden="1">
      <c r="B2311" s="5" t="s">
        <v>2328</v>
      </c>
      <c r="C2311" s="9" t="s">
        <v>519</v>
      </c>
      <c r="D2311" s="7">
        <v>0</v>
      </c>
      <c r="E2311" s="58"/>
      <c r="F2311" s="95"/>
      <c r="G2311" s="7">
        <v>0</v>
      </c>
      <c r="H2311" s="58"/>
      <c r="I2311" s="95"/>
      <c r="J2311" s="7">
        <v>0</v>
      </c>
      <c r="L2311" s="59"/>
      <c r="M2311" s="7">
        <v>0</v>
      </c>
    </row>
    <row r="2312" spans="2:13" customFormat="1" hidden="1">
      <c r="B2312" s="1" t="s">
        <v>2329</v>
      </c>
      <c r="C2312" s="4" t="s">
        <v>521</v>
      </c>
      <c r="D2312" s="10">
        <f>SUM(D2313:D2316)</f>
        <v>0</v>
      </c>
      <c r="E2312" s="58"/>
      <c r="F2312" s="96"/>
      <c r="G2312" s="10">
        <f>SUM(G2313:G2316)</f>
        <v>0</v>
      </c>
      <c r="H2312" s="58"/>
      <c r="I2312" s="96"/>
      <c r="J2312" s="10">
        <f>SUM(J2313:J2316)</f>
        <v>0</v>
      </c>
      <c r="L2312" s="59"/>
      <c r="M2312" s="10">
        <f>SUM(M2313:M2316)</f>
        <v>0</v>
      </c>
    </row>
    <row r="2313" spans="2:13" customFormat="1" hidden="1">
      <c r="B2313" s="5" t="s">
        <v>2330</v>
      </c>
      <c r="C2313" s="9" t="s">
        <v>523</v>
      </c>
      <c r="D2313" s="7">
        <v>0</v>
      </c>
      <c r="E2313" s="58"/>
      <c r="F2313" s="95"/>
      <c r="G2313" s="7">
        <v>0</v>
      </c>
      <c r="H2313" s="58"/>
      <c r="I2313" s="95"/>
      <c r="J2313" s="7">
        <v>0</v>
      </c>
      <c r="L2313" s="59"/>
      <c r="M2313" s="7">
        <v>0</v>
      </c>
    </row>
    <row r="2314" spans="2:13" customFormat="1" hidden="1">
      <c r="B2314" s="5" t="s">
        <v>2331</v>
      </c>
      <c r="C2314" s="9" t="s">
        <v>525</v>
      </c>
      <c r="D2314" s="7">
        <v>0</v>
      </c>
      <c r="E2314" s="58"/>
      <c r="F2314" s="95"/>
      <c r="G2314" s="7">
        <v>0</v>
      </c>
      <c r="H2314" s="58"/>
      <c r="I2314" s="95"/>
      <c r="J2314" s="7">
        <v>0</v>
      </c>
      <c r="L2314" s="59"/>
      <c r="M2314" s="7">
        <v>0</v>
      </c>
    </row>
    <row r="2315" spans="2:13" customFormat="1" hidden="1">
      <c r="B2315" s="5" t="s">
        <v>2332</v>
      </c>
      <c r="C2315" s="9" t="s">
        <v>527</v>
      </c>
      <c r="D2315" s="7">
        <v>0</v>
      </c>
      <c r="E2315" s="58"/>
      <c r="F2315" s="95"/>
      <c r="G2315" s="7">
        <v>0</v>
      </c>
      <c r="H2315" s="58"/>
      <c r="I2315" s="95"/>
      <c r="J2315" s="7">
        <v>0</v>
      </c>
      <c r="L2315" s="59"/>
      <c r="M2315" s="7">
        <v>0</v>
      </c>
    </row>
    <row r="2316" spans="2:13" customFormat="1" hidden="1">
      <c r="B2316" s="5" t="s">
        <v>2333</v>
      </c>
      <c r="C2316" s="9" t="s">
        <v>529</v>
      </c>
      <c r="D2316" s="7">
        <v>0</v>
      </c>
      <c r="E2316" s="58"/>
      <c r="F2316" s="95"/>
      <c r="G2316" s="7">
        <v>0</v>
      </c>
      <c r="H2316" s="58"/>
      <c r="I2316" s="95"/>
      <c r="J2316" s="7">
        <v>0</v>
      </c>
      <c r="L2316" s="59"/>
      <c r="M2316" s="7">
        <v>0</v>
      </c>
    </row>
    <row r="2317" spans="2:13" customFormat="1" hidden="1">
      <c r="B2317" s="1" t="s">
        <v>2334</v>
      </c>
      <c r="C2317" s="4" t="s">
        <v>531</v>
      </c>
      <c r="D2317" s="10">
        <f>SUM(D2318:D2319)</f>
        <v>0</v>
      </c>
      <c r="E2317" s="58"/>
      <c r="F2317" s="96"/>
      <c r="G2317" s="10">
        <f>SUM(G2318:G2319)</f>
        <v>0</v>
      </c>
      <c r="H2317" s="58"/>
      <c r="I2317" s="96"/>
      <c r="J2317" s="10">
        <f>SUM(J2318:J2319)</f>
        <v>0</v>
      </c>
      <c r="L2317" s="59"/>
      <c r="M2317" s="10">
        <f>SUM(M2318:M2319)</f>
        <v>0</v>
      </c>
    </row>
    <row r="2318" spans="2:13" customFormat="1" hidden="1">
      <c r="B2318" s="5" t="s">
        <v>2335</v>
      </c>
      <c r="C2318" s="9" t="s">
        <v>533</v>
      </c>
      <c r="D2318" s="7">
        <v>0</v>
      </c>
      <c r="E2318" s="58"/>
      <c r="F2318" s="95"/>
      <c r="G2318" s="7">
        <v>0</v>
      </c>
      <c r="H2318" s="58"/>
      <c r="I2318" s="95"/>
      <c r="J2318" s="7">
        <v>0</v>
      </c>
      <c r="L2318" s="59"/>
      <c r="M2318" s="7">
        <v>0</v>
      </c>
    </row>
    <row r="2319" spans="2:13" customFormat="1" hidden="1">
      <c r="B2319" s="5" t="s">
        <v>2336</v>
      </c>
      <c r="C2319" s="9" t="s">
        <v>535</v>
      </c>
      <c r="D2319" s="7">
        <v>0</v>
      </c>
      <c r="E2319" s="58"/>
      <c r="F2319" s="95"/>
      <c r="G2319" s="7">
        <v>0</v>
      </c>
      <c r="H2319" s="58"/>
      <c r="I2319" s="95"/>
      <c r="J2319" s="7">
        <v>0</v>
      </c>
      <c r="L2319" s="59"/>
      <c r="M2319" s="7">
        <v>0</v>
      </c>
    </row>
    <row r="2320" spans="2:13" customFormat="1" hidden="1">
      <c r="B2320" s="1" t="s">
        <v>2337</v>
      </c>
      <c r="C2320" s="4" t="s">
        <v>537</v>
      </c>
      <c r="D2320" s="10">
        <f>SUM(D2321:D2326)</f>
        <v>0</v>
      </c>
      <c r="E2320" s="58"/>
      <c r="F2320" s="96"/>
      <c r="G2320" s="10">
        <f>SUM(G2321:G2326)</f>
        <v>0</v>
      </c>
      <c r="H2320" s="58"/>
      <c r="I2320" s="96"/>
      <c r="J2320" s="10">
        <f>SUM(J2321:J2326)</f>
        <v>0</v>
      </c>
      <c r="L2320" s="59"/>
      <c r="M2320" s="10">
        <f>SUM(M2321:M2326)</f>
        <v>0</v>
      </c>
    </row>
    <row r="2321" spans="2:13" customFormat="1" hidden="1">
      <c r="B2321" s="5" t="s">
        <v>2338</v>
      </c>
      <c r="C2321" s="9" t="s">
        <v>539</v>
      </c>
      <c r="D2321" s="7">
        <v>0</v>
      </c>
      <c r="E2321" s="58"/>
      <c r="F2321" s="95"/>
      <c r="G2321" s="7">
        <v>0</v>
      </c>
      <c r="H2321" s="58"/>
      <c r="I2321" s="95"/>
      <c r="J2321" s="7">
        <v>0</v>
      </c>
      <c r="L2321" s="59"/>
      <c r="M2321" s="7">
        <v>0</v>
      </c>
    </row>
    <row r="2322" spans="2:13" customFormat="1" hidden="1">
      <c r="B2322" s="5" t="s">
        <v>2339</v>
      </c>
      <c r="C2322" s="9" t="s">
        <v>541</v>
      </c>
      <c r="D2322" s="7">
        <v>0</v>
      </c>
      <c r="E2322" s="58"/>
      <c r="F2322" s="95"/>
      <c r="G2322" s="7">
        <v>0</v>
      </c>
      <c r="H2322" s="58"/>
      <c r="I2322" s="95"/>
      <c r="J2322" s="7">
        <v>0</v>
      </c>
      <c r="L2322" s="59"/>
      <c r="M2322" s="7">
        <v>0</v>
      </c>
    </row>
    <row r="2323" spans="2:13" customFormat="1" hidden="1">
      <c r="B2323" s="5" t="s">
        <v>2340</v>
      </c>
      <c r="C2323" s="9" t="s">
        <v>543</v>
      </c>
      <c r="D2323" s="7">
        <v>0</v>
      </c>
      <c r="E2323" s="58"/>
      <c r="F2323" s="95"/>
      <c r="G2323" s="7">
        <v>0</v>
      </c>
      <c r="H2323" s="58"/>
      <c r="I2323" s="95"/>
      <c r="J2323" s="7">
        <v>0</v>
      </c>
      <c r="L2323" s="59"/>
      <c r="M2323" s="7">
        <v>0</v>
      </c>
    </row>
    <row r="2324" spans="2:13" customFormat="1" hidden="1">
      <c r="B2324" s="5" t="s">
        <v>2341</v>
      </c>
      <c r="C2324" s="9" t="s">
        <v>545</v>
      </c>
      <c r="D2324" s="7">
        <v>0</v>
      </c>
      <c r="E2324" s="58"/>
      <c r="F2324" s="95"/>
      <c r="G2324" s="7">
        <v>0</v>
      </c>
      <c r="H2324" s="58"/>
      <c r="I2324" s="95"/>
      <c r="J2324" s="7">
        <v>0</v>
      </c>
      <c r="L2324" s="59"/>
      <c r="M2324" s="7">
        <v>0</v>
      </c>
    </row>
    <row r="2325" spans="2:13" customFormat="1" hidden="1">
      <c r="B2325" s="5" t="s">
        <v>2342</v>
      </c>
      <c r="C2325" s="9" t="s">
        <v>547</v>
      </c>
      <c r="D2325" s="7">
        <v>0</v>
      </c>
      <c r="E2325" s="58"/>
      <c r="F2325" s="95"/>
      <c r="G2325" s="7">
        <v>0</v>
      </c>
      <c r="H2325" s="58"/>
      <c r="I2325" s="95"/>
      <c r="J2325" s="7">
        <v>0</v>
      </c>
      <c r="L2325" s="59"/>
      <c r="M2325" s="7">
        <v>0</v>
      </c>
    </row>
    <row r="2326" spans="2:13" customFormat="1" hidden="1">
      <c r="B2326" s="5" t="s">
        <v>2343</v>
      </c>
      <c r="C2326" s="9" t="s">
        <v>549</v>
      </c>
      <c r="D2326" s="7">
        <v>0</v>
      </c>
      <c r="E2326" s="58"/>
      <c r="F2326" s="95"/>
      <c r="G2326" s="7">
        <v>0</v>
      </c>
      <c r="H2326" s="58"/>
      <c r="I2326" s="95"/>
      <c r="J2326" s="7">
        <v>0</v>
      </c>
      <c r="L2326" s="59"/>
      <c r="M2326" s="7">
        <v>0</v>
      </c>
    </row>
    <row r="2327" spans="2:13" customFormat="1" hidden="1">
      <c r="B2327" s="1" t="s">
        <v>2344</v>
      </c>
      <c r="C2327" s="4" t="s">
        <v>551</v>
      </c>
      <c r="D2327" s="10">
        <f>SUM(D2328)</f>
        <v>0</v>
      </c>
      <c r="E2327" s="58"/>
      <c r="F2327" s="96"/>
      <c r="G2327" s="10">
        <f>SUM(G2328)</f>
        <v>0</v>
      </c>
      <c r="H2327" s="58"/>
      <c r="I2327" s="96"/>
      <c r="J2327" s="10">
        <f>SUM(J2328)</f>
        <v>0</v>
      </c>
      <c r="L2327" s="59"/>
      <c r="M2327" s="10">
        <f>SUM(M2328)</f>
        <v>0</v>
      </c>
    </row>
    <row r="2328" spans="2:13" customFormat="1" hidden="1">
      <c r="B2328" s="5" t="s">
        <v>2345</v>
      </c>
      <c r="C2328" s="9" t="s">
        <v>553</v>
      </c>
      <c r="D2328" s="7">
        <v>0</v>
      </c>
      <c r="E2328" s="58"/>
      <c r="F2328" s="95"/>
      <c r="G2328" s="7">
        <v>0</v>
      </c>
      <c r="H2328" s="58"/>
      <c r="I2328" s="95"/>
      <c r="J2328" s="7">
        <v>0</v>
      </c>
      <c r="L2328" s="59"/>
      <c r="M2328" s="7">
        <v>0</v>
      </c>
    </row>
    <row r="2329" spans="2:13" customFormat="1" hidden="1">
      <c r="B2329" s="1" t="s">
        <v>2346</v>
      </c>
      <c r="C2329" s="4" t="s">
        <v>555</v>
      </c>
      <c r="D2329" s="10">
        <f>SUM(D2330:D2337)</f>
        <v>0</v>
      </c>
      <c r="E2329" s="58"/>
      <c r="F2329" s="96"/>
      <c r="G2329" s="10">
        <f>SUM(G2330:G2337)</f>
        <v>0</v>
      </c>
      <c r="H2329" s="58"/>
      <c r="I2329" s="96"/>
      <c r="J2329" s="10">
        <f>SUM(J2330:J2337)</f>
        <v>0</v>
      </c>
      <c r="L2329" s="59"/>
      <c r="M2329" s="10">
        <f>SUM(M2330:M2337)</f>
        <v>0</v>
      </c>
    </row>
    <row r="2330" spans="2:13" customFormat="1" hidden="1">
      <c r="B2330" s="5" t="s">
        <v>2347</v>
      </c>
      <c r="C2330" s="9" t="s">
        <v>557</v>
      </c>
      <c r="D2330" s="7">
        <v>0</v>
      </c>
      <c r="E2330" s="58"/>
      <c r="F2330" s="95"/>
      <c r="G2330" s="7">
        <v>0</v>
      </c>
      <c r="H2330" s="58"/>
      <c r="I2330" s="95"/>
      <c r="J2330" s="7">
        <v>0</v>
      </c>
      <c r="L2330" s="59"/>
      <c r="M2330" s="7">
        <v>0</v>
      </c>
    </row>
    <row r="2331" spans="2:13" customFormat="1" hidden="1">
      <c r="B2331" s="5" t="s">
        <v>2348</v>
      </c>
      <c r="C2331" s="9" t="s">
        <v>559</v>
      </c>
      <c r="D2331" s="7">
        <v>0</v>
      </c>
      <c r="E2331" s="58"/>
      <c r="F2331" s="95"/>
      <c r="G2331" s="7">
        <v>0</v>
      </c>
      <c r="H2331" s="58"/>
      <c r="I2331" s="95"/>
      <c r="J2331" s="7">
        <v>0</v>
      </c>
      <c r="L2331" s="59"/>
      <c r="M2331" s="7">
        <v>0</v>
      </c>
    </row>
    <row r="2332" spans="2:13" customFormat="1" hidden="1">
      <c r="B2332" s="5" t="s">
        <v>2349</v>
      </c>
      <c r="C2332" s="9" t="s">
        <v>561</v>
      </c>
      <c r="D2332" s="7">
        <v>0</v>
      </c>
      <c r="E2332" s="58"/>
      <c r="F2332" s="95"/>
      <c r="G2332" s="7">
        <v>0</v>
      </c>
      <c r="H2332" s="58"/>
      <c r="I2332" s="95"/>
      <c r="J2332" s="7">
        <v>0</v>
      </c>
      <c r="L2332" s="59"/>
      <c r="M2332" s="7">
        <v>0</v>
      </c>
    </row>
    <row r="2333" spans="2:13" customFormat="1" hidden="1">
      <c r="B2333" s="5" t="s">
        <v>2350</v>
      </c>
      <c r="C2333" s="9" t="s">
        <v>563</v>
      </c>
      <c r="D2333" s="7">
        <v>0</v>
      </c>
      <c r="E2333" s="58"/>
      <c r="F2333" s="95"/>
      <c r="G2333" s="7">
        <v>0</v>
      </c>
      <c r="H2333" s="58"/>
      <c r="I2333" s="95"/>
      <c r="J2333" s="7">
        <v>0</v>
      </c>
      <c r="L2333" s="59"/>
      <c r="M2333" s="7">
        <v>0</v>
      </c>
    </row>
    <row r="2334" spans="2:13" customFormat="1" hidden="1">
      <c r="B2334" s="5" t="s">
        <v>2351</v>
      </c>
      <c r="C2334" s="9" t="s">
        <v>565</v>
      </c>
      <c r="D2334" s="7">
        <v>0</v>
      </c>
      <c r="E2334" s="58"/>
      <c r="F2334" s="95"/>
      <c r="G2334" s="7">
        <v>0</v>
      </c>
      <c r="H2334" s="58"/>
      <c r="I2334" s="95"/>
      <c r="J2334" s="7">
        <v>0</v>
      </c>
      <c r="L2334" s="59"/>
      <c r="M2334" s="7">
        <v>0</v>
      </c>
    </row>
    <row r="2335" spans="2:13" customFormat="1" hidden="1">
      <c r="B2335" s="5" t="s">
        <v>2352</v>
      </c>
      <c r="C2335" s="9" t="s">
        <v>567</v>
      </c>
      <c r="D2335" s="7">
        <v>0</v>
      </c>
      <c r="E2335" s="58"/>
      <c r="F2335" s="95"/>
      <c r="G2335" s="7">
        <v>0</v>
      </c>
      <c r="H2335" s="58"/>
      <c r="I2335" s="95"/>
      <c r="J2335" s="7">
        <v>0</v>
      </c>
      <c r="L2335" s="59"/>
      <c r="M2335" s="7">
        <v>0</v>
      </c>
    </row>
    <row r="2336" spans="2:13" customFormat="1" hidden="1">
      <c r="B2336" s="5" t="s">
        <v>2353</v>
      </c>
      <c r="C2336" s="9" t="s">
        <v>569</v>
      </c>
      <c r="D2336" s="7">
        <v>0</v>
      </c>
      <c r="E2336" s="58"/>
      <c r="F2336" s="95"/>
      <c r="G2336" s="7">
        <v>0</v>
      </c>
      <c r="H2336" s="58"/>
      <c r="I2336" s="95"/>
      <c r="J2336" s="7">
        <v>0</v>
      </c>
      <c r="L2336" s="59"/>
      <c r="M2336" s="7">
        <v>0</v>
      </c>
    </row>
    <row r="2337" spans="2:13" customFormat="1" hidden="1">
      <c r="B2337" s="5" t="s">
        <v>2354</v>
      </c>
      <c r="C2337" s="9" t="s">
        <v>571</v>
      </c>
      <c r="D2337" s="7">
        <v>0</v>
      </c>
      <c r="E2337" s="58"/>
      <c r="F2337" s="95"/>
      <c r="G2337" s="7">
        <v>0</v>
      </c>
      <c r="H2337" s="58"/>
      <c r="I2337" s="95"/>
      <c r="J2337" s="7">
        <v>0</v>
      </c>
      <c r="L2337" s="59"/>
      <c r="M2337" s="7">
        <v>0</v>
      </c>
    </row>
    <row r="2338" spans="2:13" customFormat="1" hidden="1">
      <c r="B2338" s="1" t="s">
        <v>2355</v>
      </c>
      <c r="C2338" s="4" t="s">
        <v>573</v>
      </c>
      <c r="D2338" s="10">
        <f>SUM(D2339:D2347)</f>
        <v>0</v>
      </c>
      <c r="E2338" s="58"/>
      <c r="F2338" s="96"/>
      <c r="G2338" s="10">
        <f>SUM(G2339:G2347)</f>
        <v>0</v>
      </c>
      <c r="H2338" s="58"/>
      <c r="I2338" s="96"/>
      <c r="J2338" s="10">
        <f>SUM(J2339:J2347)</f>
        <v>0</v>
      </c>
      <c r="L2338" s="59"/>
      <c r="M2338" s="10">
        <f>SUM(M2339:M2347)</f>
        <v>0</v>
      </c>
    </row>
    <row r="2339" spans="2:13" customFormat="1" hidden="1">
      <c r="B2339" s="5" t="s">
        <v>2356</v>
      </c>
      <c r="C2339" s="9" t="s">
        <v>575</v>
      </c>
      <c r="D2339" s="7">
        <v>0</v>
      </c>
      <c r="E2339" s="58"/>
      <c r="F2339" s="95"/>
      <c r="G2339" s="7">
        <v>0</v>
      </c>
      <c r="H2339" s="58"/>
      <c r="I2339" s="95"/>
      <c r="J2339" s="7">
        <v>0</v>
      </c>
      <c r="L2339" s="59"/>
      <c r="M2339" s="7">
        <v>0</v>
      </c>
    </row>
    <row r="2340" spans="2:13" customFormat="1" hidden="1">
      <c r="B2340" s="5" t="s">
        <v>2357</v>
      </c>
      <c r="C2340" s="9" t="s">
        <v>577</v>
      </c>
      <c r="D2340" s="7">
        <v>0</v>
      </c>
      <c r="E2340" s="58"/>
      <c r="F2340" s="95"/>
      <c r="G2340" s="7">
        <v>0</v>
      </c>
      <c r="H2340" s="58"/>
      <c r="I2340" s="95"/>
      <c r="J2340" s="7">
        <v>0</v>
      </c>
      <c r="L2340" s="59"/>
      <c r="M2340" s="7">
        <v>0</v>
      </c>
    </row>
    <row r="2341" spans="2:13" customFormat="1" hidden="1">
      <c r="B2341" s="5" t="s">
        <v>2358</v>
      </c>
      <c r="C2341" s="9" t="s">
        <v>579</v>
      </c>
      <c r="D2341" s="7">
        <v>0</v>
      </c>
      <c r="E2341" s="58"/>
      <c r="F2341" s="95"/>
      <c r="G2341" s="7">
        <v>0</v>
      </c>
      <c r="H2341" s="58"/>
      <c r="I2341" s="95"/>
      <c r="J2341" s="7">
        <v>0</v>
      </c>
      <c r="L2341" s="59"/>
      <c r="M2341" s="7">
        <v>0</v>
      </c>
    </row>
    <row r="2342" spans="2:13" customFormat="1" hidden="1">
      <c r="B2342" s="5" t="s">
        <v>2359</v>
      </c>
      <c r="C2342" s="9" t="s">
        <v>581</v>
      </c>
      <c r="D2342" s="7">
        <v>0</v>
      </c>
      <c r="E2342" s="58"/>
      <c r="F2342" s="95"/>
      <c r="G2342" s="7">
        <v>0</v>
      </c>
      <c r="H2342" s="58"/>
      <c r="I2342" s="95"/>
      <c r="J2342" s="7">
        <v>0</v>
      </c>
      <c r="L2342" s="59"/>
      <c r="M2342" s="7">
        <v>0</v>
      </c>
    </row>
    <row r="2343" spans="2:13" customFormat="1" hidden="1">
      <c r="B2343" s="5" t="s">
        <v>2360</v>
      </c>
      <c r="C2343" s="9" t="s">
        <v>583</v>
      </c>
      <c r="D2343" s="7">
        <v>0</v>
      </c>
      <c r="E2343" s="58"/>
      <c r="F2343" s="95"/>
      <c r="G2343" s="7">
        <v>0</v>
      </c>
      <c r="H2343" s="58"/>
      <c r="I2343" s="95"/>
      <c r="J2343" s="7">
        <v>0</v>
      </c>
      <c r="L2343" s="59"/>
      <c r="M2343" s="7">
        <v>0</v>
      </c>
    </row>
    <row r="2344" spans="2:13" customFormat="1" hidden="1">
      <c r="B2344" s="5" t="s">
        <v>2361</v>
      </c>
      <c r="C2344" s="9" t="s">
        <v>585</v>
      </c>
      <c r="D2344" s="7">
        <v>0</v>
      </c>
      <c r="E2344" s="58"/>
      <c r="F2344" s="95"/>
      <c r="G2344" s="7">
        <v>0</v>
      </c>
      <c r="H2344" s="58"/>
      <c r="I2344" s="95"/>
      <c r="J2344" s="7">
        <v>0</v>
      </c>
      <c r="L2344" s="59"/>
      <c r="M2344" s="7">
        <v>0</v>
      </c>
    </row>
    <row r="2345" spans="2:13" customFormat="1" hidden="1">
      <c r="B2345" s="5" t="s">
        <v>2362</v>
      </c>
      <c r="C2345" s="9" t="s">
        <v>587</v>
      </c>
      <c r="D2345" s="7">
        <v>0</v>
      </c>
      <c r="E2345" s="58"/>
      <c r="F2345" s="95"/>
      <c r="G2345" s="7">
        <v>0</v>
      </c>
      <c r="H2345" s="58"/>
      <c r="I2345" s="95"/>
      <c r="J2345" s="7">
        <v>0</v>
      </c>
      <c r="L2345" s="59"/>
      <c r="M2345" s="7">
        <v>0</v>
      </c>
    </row>
    <row r="2346" spans="2:13" customFormat="1" hidden="1">
      <c r="B2346" s="5" t="s">
        <v>2363</v>
      </c>
      <c r="C2346" s="9" t="s">
        <v>589</v>
      </c>
      <c r="D2346" s="7">
        <v>0</v>
      </c>
      <c r="E2346" s="58"/>
      <c r="F2346" s="95"/>
      <c r="G2346" s="7">
        <v>0</v>
      </c>
      <c r="H2346" s="58"/>
      <c r="I2346" s="95"/>
      <c r="J2346" s="7">
        <v>0</v>
      </c>
      <c r="L2346" s="59"/>
      <c r="M2346" s="7">
        <v>0</v>
      </c>
    </row>
    <row r="2347" spans="2:13" customFormat="1" hidden="1">
      <c r="B2347" s="5" t="s">
        <v>2364</v>
      </c>
      <c r="C2347" s="9" t="s">
        <v>591</v>
      </c>
      <c r="D2347" s="7">
        <v>0</v>
      </c>
      <c r="E2347" s="58"/>
      <c r="F2347" s="95"/>
      <c r="G2347" s="7">
        <v>0</v>
      </c>
      <c r="H2347" s="58"/>
      <c r="I2347" s="95"/>
      <c r="J2347" s="7">
        <v>0</v>
      </c>
      <c r="L2347" s="59"/>
      <c r="M2347" s="7">
        <v>0</v>
      </c>
    </row>
    <row r="2348" spans="2:13" customFormat="1" hidden="1">
      <c r="B2348" s="1" t="s">
        <v>2365</v>
      </c>
      <c r="C2348" s="4" t="s">
        <v>593</v>
      </c>
      <c r="D2348" s="10">
        <f>SUM(D2349:D2353)</f>
        <v>0</v>
      </c>
      <c r="E2348" s="58"/>
      <c r="F2348" s="96"/>
      <c r="G2348" s="10">
        <f>SUM(G2349:G2353)</f>
        <v>0</v>
      </c>
      <c r="H2348" s="58"/>
      <c r="I2348" s="96"/>
      <c r="J2348" s="10">
        <f>SUM(J2349:J2353)</f>
        <v>0</v>
      </c>
      <c r="L2348" s="59"/>
      <c r="M2348" s="10">
        <f>SUM(M2349:M2353)</f>
        <v>0</v>
      </c>
    </row>
    <row r="2349" spans="2:13" customFormat="1" hidden="1">
      <c r="B2349" s="5" t="s">
        <v>2366</v>
      </c>
      <c r="C2349" s="9" t="s">
        <v>595</v>
      </c>
      <c r="D2349" s="7">
        <v>0</v>
      </c>
      <c r="E2349" s="58"/>
      <c r="F2349" s="95"/>
      <c r="G2349" s="7">
        <v>0</v>
      </c>
      <c r="H2349" s="58"/>
      <c r="I2349" s="95"/>
      <c r="J2349" s="7">
        <v>0</v>
      </c>
      <c r="L2349" s="59"/>
      <c r="M2349" s="7">
        <v>0</v>
      </c>
    </row>
    <row r="2350" spans="2:13" customFormat="1" hidden="1">
      <c r="B2350" s="5" t="s">
        <v>2367</v>
      </c>
      <c r="C2350" s="9" t="s">
        <v>597</v>
      </c>
      <c r="D2350" s="7">
        <v>0</v>
      </c>
      <c r="E2350" s="58"/>
      <c r="F2350" s="95"/>
      <c r="G2350" s="7">
        <v>0</v>
      </c>
      <c r="H2350" s="58"/>
      <c r="I2350" s="95"/>
      <c r="J2350" s="7">
        <v>0</v>
      </c>
      <c r="L2350" s="59"/>
      <c r="M2350" s="7">
        <v>0</v>
      </c>
    </row>
    <row r="2351" spans="2:13" customFormat="1" hidden="1">
      <c r="B2351" s="5" t="s">
        <v>2368</v>
      </c>
      <c r="C2351" s="9" t="s">
        <v>599</v>
      </c>
      <c r="D2351" s="7">
        <v>0</v>
      </c>
      <c r="E2351" s="58"/>
      <c r="F2351" s="95"/>
      <c r="G2351" s="7">
        <v>0</v>
      </c>
      <c r="H2351" s="58"/>
      <c r="I2351" s="95"/>
      <c r="J2351" s="7">
        <v>0</v>
      </c>
      <c r="L2351" s="59"/>
      <c r="M2351" s="7">
        <v>0</v>
      </c>
    </row>
    <row r="2352" spans="2:13" customFormat="1" hidden="1">
      <c r="B2352" s="5" t="s">
        <v>2369</v>
      </c>
      <c r="C2352" s="9" t="s">
        <v>601</v>
      </c>
      <c r="D2352" s="7">
        <v>0</v>
      </c>
      <c r="E2352" s="58"/>
      <c r="F2352" s="95"/>
      <c r="G2352" s="7">
        <v>0</v>
      </c>
      <c r="H2352" s="58"/>
      <c r="I2352" s="95"/>
      <c r="J2352" s="7">
        <v>0</v>
      </c>
      <c r="L2352" s="59"/>
      <c r="M2352" s="7">
        <v>0</v>
      </c>
    </row>
    <row r="2353" spans="2:13" customFormat="1" hidden="1">
      <c r="B2353" s="5" t="s">
        <v>2370</v>
      </c>
      <c r="C2353" s="9" t="s">
        <v>603</v>
      </c>
      <c r="D2353" s="7">
        <v>0</v>
      </c>
      <c r="E2353" s="58"/>
      <c r="F2353" s="95"/>
      <c r="G2353" s="7">
        <v>0</v>
      </c>
      <c r="H2353" s="58"/>
      <c r="I2353" s="95"/>
      <c r="J2353" s="7">
        <v>0</v>
      </c>
      <c r="L2353" s="59"/>
      <c r="M2353" s="7">
        <v>0</v>
      </c>
    </row>
    <row r="2354" spans="2:13" customFormat="1" hidden="1">
      <c r="B2354" s="1" t="s">
        <v>2371</v>
      </c>
      <c r="C2354" s="4" t="s">
        <v>605</v>
      </c>
      <c r="D2354" s="10">
        <f>SUM(D2355:D2363)</f>
        <v>0</v>
      </c>
      <c r="E2354" s="58"/>
      <c r="F2354" s="96"/>
      <c r="G2354" s="10">
        <f>SUM(G2355:G2363)</f>
        <v>0</v>
      </c>
      <c r="H2354" s="58"/>
      <c r="I2354" s="96"/>
      <c r="J2354" s="10">
        <f>SUM(J2355:J2363)</f>
        <v>0</v>
      </c>
      <c r="L2354" s="59"/>
      <c r="M2354" s="10">
        <f>SUM(M2355:M2363)</f>
        <v>0</v>
      </c>
    </row>
    <row r="2355" spans="2:13" customFormat="1" hidden="1">
      <c r="B2355" s="5" t="s">
        <v>2372</v>
      </c>
      <c r="C2355" s="9" t="s">
        <v>607</v>
      </c>
      <c r="D2355" s="7">
        <v>0</v>
      </c>
      <c r="E2355" s="58"/>
      <c r="F2355" s="95"/>
      <c r="G2355" s="7">
        <v>0</v>
      </c>
      <c r="H2355" s="58"/>
      <c r="I2355" s="95"/>
      <c r="J2355" s="7">
        <v>0</v>
      </c>
      <c r="L2355" s="59"/>
      <c r="M2355" s="7">
        <v>0</v>
      </c>
    </row>
    <row r="2356" spans="2:13" customFormat="1" hidden="1">
      <c r="B2356" s="5" t="s">
        <v>2373</v>
      </c>
      <c r="C2356" s="9" t="s">
        <v>609</v>
      </c>
      <c r="D2356" s="7">
        <v>0</v>
      </c>
      <c r="E2356" s="58"/>
      <c r="F2356" s="95"/>
      <c r="G2356" s="7">
        <v>0</v>
      </c>
      <c r="H2356" s="58"/>
      <c r="I2356" s="95"/>
      <c r="J2356" s="7">
        <v>0</v>
      </c>
      <c r="L2356" s="59"/>
      <c r="M2356" s="7">
        <v>0</v>
      </c>
    </row>
    <row r="2357" spans="2:13" customFormat="1" hidden="1">
      <c r="B2357" s="5" t="s">
        <v>2374</v>
      </c>
      <c r="C2357" s="9" t="s">
        <v>611</v>
      </c>
      <c r="D2357" s="7">
        <v>0</v>
      </c>
      <c r="E2357" s="58"/>
      <c r="F2357" s="95"/>
      <c r="G2357" s="7">
        <v>0</v>
      </c>
      <c r="H2357" s="58"/>
      <c r="I2357" s="95"/>
      <c r="J2357" s="7">
        <v>0</v>
      </c>
      <c r="L2357" s="59"/>
      <c r="M2357" s="7">
        <v>0</v>
      </c>
    </row>
    <row r="2358" spans="2:13" customFormat="1" hidden="1">
      <c r="B2358" s="5" t="s">
        <v>2375</v>
      </c>
      <c r="C2358" s="9" t="s">
        <v>613</v>
      </c>
      <c r="D2358" s="7">
        <v>0</v>
      </c>
      <c r="E2358" s="58"/>
      <c r="F2358" s="95"/>
      <c r="G2358" s="7">
        <v>0</v>
      </c>
      <c r="H2358" s="58"/>
      <c r="I2358" s="95"/>
      <c r="J2358" s="7">
        <v>0</v>
      </c>
      <c r="L2358" s="59"/>
      <c r="M2358" s="7">
        <v>0</v>
      </c>
    </row>
    <row r="2359" spans="2:13" customFormat="1" hidden="1">
      <c r="B2359" s="5" t="s">
        <v>2376</v>
      </c>
      <c r="C2359" s="9" t="s">
        <v>615</v>
      </c>
      <c r="D2359" s="7">
        <v>0</v>
      </c>
      <c r="E2359" s="58"/>
      <c r="F2359" s="95"/>
      <c r="G2359" s="7">
        <v>0</v>
      </c>
      <c r="H2359" s="58"/>
      <c r="I2359" s="95"/>
      <c r="J2359" s="7">
        <v>0</v>
      </c>
      <c r="L2359" s="59"/>
      <c r="M2359" s="7">
        <v>0</v>
      </c>
    </row>
    <row r="2360" spans="2:13" customFormat="1" hidden="1">
      <c r="B2360" s="5" t="s">
        <v>2377</v>
      </c>
      <c r="C2360" s="9" t="s">
        <v>617</v>
      </c>
      <c r="D2360" s="7">
        <v>0</v>
      </c>
      <c r="E2360" s="58"/>
      <c r="F2360" s="95"/>
      <c r="G2360" s="7">
        <v>0</v>
      </c>
      <c r="H2360" s="58"/>
      <c r="I2360" s="95"/>
      <c r="J2360" s="7">
        <v>0</v>
      </c>
      <c r="L2360" s="59"/>
      <c r="M2360" s="7">
        <v>0</v>
      </c>
    </row>
    <row r="2361" spans="2:13" customFormat="1" hidden="1">
      <c r="B2361" s="5" t="s">
        <v>2378</v>
      </c>
      <c r="C2361" s="9" t="s">
        <v>619</v>
      </c>
      <c r="D2361" s="7">
        <v>0</v>
      </c>
      <c r="E2361" s="58"/>
      <c r="F2361" s="95"/>
      <c r="G2361" s="7">
        <v>0</v>
      </c>
      <c r="H2361" s="58"/>
      <c r="I2361" s="95"/>
      <c r="J2361" s="7">
        <v>0</v>
      </c>
      <c r="L2361" s="59"/>
      <c r="M2361" s="7">
        <v>0</v>
      </c>
    </row>
    <row r="2362" spans="2:13" customFormat="1" hidden="1">
      <c r="B2362" s="5" t="s">
        <v>2379</v>
      </c>
      <c r="C2362" s="9" t="s">
        <v>621</v>
      </c>
      <c r="D2362" s="7">
        <v>0</v>
      </c>
      <c r="E2362" s="58"/>
      <c r="F2362" s="95"/>
      <c r="G2362" s="7">
        <v>0</v>
      </c>
      <c r="H2362" s="58"/>
      <c r="I2362" s="95"/>
      <c r="J2362" s="7">
        <v>0</v>
      </c>
      <c r="L2362" s="59"/>
      <c r="M2362" s="7">
        <v>0</v>
      </c>
    </row>
    <row r="2363" spans="2:13" customFormat="1" hidden="1">
      <c r="B2363" s="5" t="s">
        <v>2380</v>
      </c>
      <c r="C2363" s="9" t="s">
        <v>623</v>
      </c>
      <c r="D2363" s="7">
        <v>0</v>
      </c>
      <c r="E2363" s="58"/>
      <c r="F2363" s="95"/>
      <c r="G2363" s="7">
        <v>0</v>
      </c>
      <c r="H2363" s="58"/>
      <c r="I2363" s="95"/>
      <c r="J2363" s="7">
        <v>0</v>
      </c>
      <c r="L2363" s="59"/>
      <c r="M2363" s="7">
        <v>0</v>
      </c>
    </row>
    <row r="2364" spans="2:13" customFormat="1" hidden="1">
      <c r="B2364" s="1" t="s">
        <v>2381</v>
      </c>
      <c r="C2364" s="4" t="s">
        <v>625</v>
      </c>
      <c r="D2364" s="10">
        <f>D2365+D2374+D2383</f>
        <v>0</v>
      </c>
      <c r="E2364" s="58"/>
      <c r="F2364" s="96"/>
      <c r="G2364" s="10">
        <f>G2365+G2374+G2383</f>
        <v>0</v>
      </c>
      <c r="H2364" s="58"/>
      <c r="I2364" s="96"/>
      <c r="J2364" s="10">
        <f>J2365+J2374+J2383</f>
        <v>0</v>
      </c>
      <c r="L2364" s="59"/>
      <c r="M2364" s="10">
        <f>M2365+M2374+M2383</f>
        <v>0</v>
      </c>
    </row>
    <row r="2365" spans="2:13" customFormat="1" hidden="1">
      <c r="B2365" s="1" t="s">
        <v>2382</v>
      </c>
      <c r="C2365" s="4" t="s">
        <v>627</v>
      </c>
      <c r="D2365" s="10">
        <f>SUM(D2366:D2373)</f>
        <v>0</v>
      </c>
      <c r="E2365" s="58"/>
      <c r="F2365" s="96"/>
      <c r="G2365" s="10">
        <f>SUM(G2366:G2373)</f>
        <v>0</v>
      </c>
      <c r="H2365" s="58"/>
      <c r="I2365" s="96"/>
      <c r="J2365" s="10">
        <f>SUM(J2366:J2373)</f>
        <v>0</v>
      </c>
      <c r="L2365" s="59"/>
      <c r="M2365" s="10">
        <f>SUM(M2366:M2373)</f>
        <v>0</v>
      </c>
    </row>
    <row r="2366" spans="2:13" customFormat="1" hidden="1">
      <c r="B2366" s="5" t="s">
        <v>2383</v>
      </c>
      <c r="C2366" s="9" t="s">
        <v>629</v>
      </c>
      <c r="D2366" s="7">
        <v>0</v>
      </c>
      <c r="E2366" s="58"/>
      <c r="F2366" s="95"/>
      <c r="G2366" s="7">
        <v>0</v>
      </c>
      <c r="H2366" s="58"/>
      <c r="I2366" s="95"/>
      <c r="J2366" s="7">
        <v>0</v>
      </c>
      <c r="L2366" s="59"/>
      <c r="M2366" s="7">
        <v>0</v>
      </c>
    </row>
    <row r="2367" spans="2:13" customFormat="1" hidden="1">
      <c r="B2367" s="5" t="s">
        <v>2384</v>
      </c>
      <c r="C2367" s="9" t="s">
        <v>631</v>
      </c>
      <c r="D2367" s="7">
        <v>0</v>
      </c>
      <c r="E2367" s="58"/>
      <c r="F2367" s="95"/>
      <c r="G2367" s="7">
        <v>0</v>
      </c>
      <c r="H2367" s="58"/>
      <c r="I2367" s="95"/>
      <c r="J2367" s="7">
        <v>0</v>
      </c>
      <c r="L2367" s="59"/>
      <c r="M2367" s="7">
        <v>0</v>
      </c>
    </row>
    <row r="2368" spans="2:13" customFormat="1" hidden="1">
      <c r="B2368" s="5" t="s">
        <v>2385</v>
      </c>
      <c r="C2368" s="9" t="s">
        <v>633</v>
      </c>
      <c r="D2368" s="7">
        <v>0</v>
      </c>
      <c r="E2368" s="58"/>
      <c r="F2368" s="95"/>
      <c r="G2368" s="7">
        <v>0</v>
      </c>
      <c r="H2368" s="58"/>
      <c r="I2368" s="95"/>
      <c r="J2368" s="7">
        <v>0</v>
      </c>
      <c r="L2368" s="59"/>
      <c r="M2368" s="7">
        <v>0</v>
      </c>
    </row>
    <row r="2369" spans="2:13" customFormat="1" hidden="1">
      <c r="B2369" s="5" t="s">
        <v>2386</v>
      </c>
      <c r="C2369" s="9" t="s">
        <v>635</v>
      </c>
      <c r="D2369" s="7">
        <v>0</v>
      </c>
      <c r="E2369" s="58"/>
      <c r="F2369" s="95"/>
      <c r="G2369" s="7">
        <v>0</v>
      </c>
      <c r="H2369" s="58"/>
      <c r="I2369" s="95"/>
      <c r="J2369" s="7">
        <v>0</v>
      </c>
      <c r="L2369" s="59"/>
      <c r="M2369" s="7">
        <v>0</v>
      </c>
    </row>
    <row r="2370" spans="2:13" customFormat="1" hidden="1">
      <c r="B2370" s="5" t="s">
        <v>2387</v>
      </c>
      <c r="C2370" s="9" t="s">
        <v>637</v>
      </c>
      <c r="D2370" s="7">
        <v>0</v>
      </c>
      <c r="E2370" s="58"/>
      <c r="F2370" s="95"/>
      <c r="G2370" s="7">
        <v>0</v>
      </c>
      <c r="H2370" s="58"/>
      <c r="I2370" s="95"/>
      <c r="J2370" s="7">
        <v>0</v>
      </c>
      <c r="L2370" s="59"/>
      <c r="M2370" s="7">
        <v>0</v>
      </c>
    </row>
    <row r="2371" spans="2:13" customFormat="1" hidden="1">
      <c r="B2371" s="5" t="s">
        <v>2388</v>
      </c>
      <c r="C2371" s="9" t="s">
        <v>639</v>
      </c>
      <c r="D2371" s="7">
        <v>0</v>
      </c>
      <c r="E2371" s="58"/>
      <c r="F2371" s="95"/>
      <c r="G2371" s="7">
        <v>0</v>
      </c>
      <c r="H2371" s="58"/>
      <c r="I2371" s="95"/>
      <c r="J2371" s="7">
        <v>0</v>
      </c>
      <c r="L2371" s="59"/>
      <c r="M2371" s="7">
        <v>0</v>
      </c>
    </row>
    <row r="2372" spans="2:13" customFormat="1" hidden="1">
      <c r="B2372" s="5" t="s">
        <v>2389</v>
      </c>
      <c r="C2372" s="9" t="s">
        <v>641</v>
      </c>
      <c r="D2372" s="7">
        <v>0</v>
      </c>
      <c r="E2372" s="58"/>
      <c r="F2372" s="95"/>
      <c r="G2372" s="7">
        <v>0</v>
      </c>
      <c r="H2372" s="58"/>
      <c r="I2372" s="95"/>
      <c r="J2372" s="7">
        <v>0</v>
      </c>
      <c r="L2372" s="59"/>
      <c r="M2372" s="7">
        <v>0</v>
      </c>
    </row>
    <row r="2373" spans="2:13" customFormat="1" hidden="1">
      <c r="B2373" s="5" t="s">
        <v>2390</v>
      </c>
      <c r="C2373" s="9" t="s">
        <v>643</v>
      </c>
      <c r="D2373" s="7">
        <v>0</v>
      </c>
      <c r="E2373" s="58"/>
      <c r="F2373" s="95"/>
      <c r="G2373" s="7">
        <v>0</v>
      </c>
      <c r="H2373" s="58"/>
      <c r="I2373" s="95"/>
      <c r="J2373" s="7">
        <v>0</v>
      </c>
      <c r="L2373" s="59"/>
      <c r="M2373" s="7">
        <v>0</v>
      </c>
    </row>
    <row r="2374" spans="2:13" customFormat="1" hidden="1">
      <c r="B2374" s="1" t="s">
        <v>2391</v>
      </c>
      <c r="C2374" s="4" t="s">
        <v>645</v>
      </c>
      <c r="D2374" s="10">
        <f>SUM(D2375:D2382)</f>
        <v>0</v>
      </c>
      <c r="E2374" s="58"/>
      <c r="F2374" s="96"/>
      <c r="G2374" s="10">
        <f>SUM(G2375:G2382)</f>
        <v>0</v>
      </c>
      <c r="H2374" s="58"/>
      <c r="I2374" s="96"/>
      <c r="J2374" s="10">
        <f>SUM(J2375:J2382)</f>
        <v>0</v>
      </c>
      <c r="L2374" s="59"/>
      <c r="M2374" s="10">
        <f>SUM(M2375:M2382)</f>
        <v>0</v>
      </c>
    </row>
    <row r="2375" spans="2:13" customFormat="1" hidden="1">
      <c r="B2375" s="5" t="s">
        <v>2392</v>
      </c>
      <c r="C2375" s="9" t="s">
        <v>629</v>
      </c>
      <c r="D2375" s="7">
        <v>0</v>
      </c>
      <c r="E2375" s="58"/>
      <c r="F2375" s="95"/>
      <c r="G2375" s="7">
        <v>0</v>
      </c>
      <c r="H2375" s="58"/>
      <c r="I2375" s="95"/>
      <c r="J2375" s="7">
        <v>0</v>
      </c>
      <c r="L2375" s="59"/>
      <c r="M2375" s="7">
        <v>0</v>
      </c>
    </row>
    <row r="2376" spans="2:13" customFormat="1" hidden="1">
      <c r="B2376" s="5" t="s">
        <v>2393</v>
      </c>
      <c r="C2376" s="9" t="s">
        <v>631</v>
      </c>
      <c r="D2376" s="7">
        <v>0</v>
      </c>
      <c r="E2376" s="58"/>
      <c r="F2376" s="95"/>
      <c r="G2376" s="7">
        <v>0</v>
      </c>
      <c r="H2376" s="58"/>
      <c r="I2376" s="95"/>
      <c r="J2376" s="7">
        <v>0</v>
      </c>
      <c r="L2376" s="59"/>
      <c r="M2376" s="7">
        <v>0</v>
      </c>
    </row>
    <row r="2377" spans="2:13" customFormat="1" hidden="1">
      <c r="B2377" s="5" t="s">
        <v>2394</v>
      </c>
      <c r="C2377" s="9" t="s">
        <v>633</v>
      </c>
      <c r="D2377" s="7">
        <v>0</v>
      </c>
      <c r="E2377" s="58"/>
      <c r="F2377" s="95"/>
      <c r="G2377" s="7">
        <v>0</v>
      </c>
      <c r="H2377" s="58"/>
      <c r="I2377" s="95"/>
      <c r="J2377" s="7">
        <v>0</v>
      </c>
      <c r="L2377" s="59"/>
      <c r="M2377" s="7">
        <v>0</v>
      </c>
    </row>
    <row r="2378" spans="2:13" customFormat="1" hidden="1">
      <c r="B2378" s="5" t="s">
        <v>2395</v>
      </c>
      <c r="C2378" s="9" t="s">
        <v>635</v>
      </c>
      <c r="D2378" s="7">
        <v>0</v>
      </c>
      <c r="E2378" s="58"/>
      <c r="F2378" s="95"/>
      <c r="G2378" s="7">
        <v>0</v>
      </c>
      <c r="H2378" s="58"/>
      <c r="I2378" s="95"/>
      <c r="J2378" s="7">
        <v>0</v>
      </c>
      <c r="L2378" s="59"/>
      <c r="M2378" s="7">
        <v>0</v>
      </c>
    </row>
    <row r="2379" spans="2:13" customFormat="1" hidden="1">
      <c r="B2379" s="5" t="s">
        <v>2396</v>
      </c>
      <c r="C2379" s="9" t="s">
        <v>637</v>
      </c>
      <c r="D2379" s="7">
        <v>0</v>
      </c>
      <c r="E2379" s="58"/>
      <c r="F2379" s="95"/>
      <c r="G2379" s="7">
        <v>0</v>
      </c>
      <c r="H2379" s="58"/>
      <c r="I2379" s="95"/>
      <c r="J2379" s="7">
        <v>0</v>
      </c>
      <c r="L2379" s="59"/>
      <c r="M2379" s="7">
        <v>0</v>
      </c>
    </row>
    <row r="2380" spans="2:13" customFormat="1" hidden="1">
      <c r="B2380" s="5" t="s">
        <v>2397</v>
      </c>
      <c r="C2380" s="9" t="s">
        <v>639</v>
      </c>
      <c r="D2380" s="7">
        <v>0</v>
      </c>
      <c r="E2380" s="58"/>
      <c r="F2380" s="95"/>
      <c r="G2380" s="7">
        <v>0</v>
      </c>
      <c r="H2380" s="58"/>
      <c r="I2380" s="95"/>
      <c r="J2380" s="7">
        <v>0</v>
      </c>
      <c r="L2380" s="59"/>
      <c r="M2380" s="7">
        <v>0</v>
      </c>
    </row>
    <row r="2381" spans="2:13" customFormat="1" hidden="1">
      <c r="B2381" s="5" t="s">
        <v>2398</v>
      </c>
      <c r="C2381" s="9" t="s">
        <v>641</v>
      </c>
      <c r="D2381" s="7">
        <v>0</v>
      </c>
      <c r="E2381" s="58"/>
      <c r="F2381" s="95"/>
      <c r="G2381" s="7">
        <v>0</v>
      </c>
      <c r="H2381" s="58"/>
      <c r="I2381" s="95"/>
      <c r="J2381" s="7">
        <v>0</v>
      </c>
      <c r="L2381" s="59"/>
      <c r="M2381" s="7">
        <v>0</v>
      </c>
    </row>
    <row r="2382" spans="2:13" customFormat="1" hidden="1">
      <c r="B2382" s="5" t="s">
        <v>2399</v>
      </c>
      <c r="C2382" s="9" t="s">
        <v>643</v>
      </c>
      <c r="D2382" s="7">
        <v>0</v>
      </c>
      <c r="E2382" s="58"/>
      <c r="F2382" s="95"/>
      <c r="G2382" s="7">
        <v>0</v>
      </c>
      <c r="H2382" s="58"/>
      <c r="I2382" s="95"/>
      <c r="J2382" s="7">
        <v>0</v>
      </c>
      <c r="L2382" s="59"/>
      <c r="M2382" s="7">
        <v>0</v>
      </c>
    </row>
    <row r="2383" spans="2:13" customFormat="1" hidden="1">
      <c r="B2383" s="1" t="s">
        <v>2400</v>
      </c>
      <c r="C2383" s="4" t="s">
        <v>655</v>
      </c>
      <c r="D2383" s="10">
        <f>SUM(D2384:D2386)</f>
        <v>0</v>
      </c>
      <c r="E2383" s="58"/>
      <c r="F2383" s="96"/>
      <c r="G2383" s="10">
        <f>SUM(G2384:G2386)</f>
        <v>0</v>
      </c>
      <c r="H2383" s="58"/>
      <c r="I2383" s="96"/>
      <c r="J2383" s="10">
        <f>SUM(J2384:J2386)</f>
        <v>0</v>
      </c>
      <c r="L2383" s="59"/>
      <c r="M2383" s="10">
        <f>SUM(M2384:M2386)</f>
        <v>0</v>
      </c>
    </row>
    <row r="2384" spans="2:13" customFormat="1" hidden="1">
      <c r="B2384" s="5" t="s">
        <v>2401</v>
      </c>
      <c r="C2384" s="9" t="s">
        <v>657</v>
      </c>
      <c r="D2384" s="7">
        <v>0</v>
      </c>
      <c r="E2384" s="58"/>
      <c r="F2384" s="95"/>
      <c r="G2384" s="7">
        <v>0</v>
      </c>
      <c r="H2384" s="58"/>
      <c r="I2384" s="95"/>
      <c r="J2384" s="7">
        <v>0</v>
      </c>
      <c r="L2384" s="59"/>
      <c r="M2384" s="7">
        <v>0</v>
      </c>
    </row>
    <row r="2385" spans="2:13" customFormat="1" hidden="1">
      <c r="B2385" s="5" t="s">
        <v>2402</v>
      </c>
      <c r="C2385" s="9" t="s">
        <v>659</v>
      </c>
      <c r="D2385" s="7">
        <v>0</v>
      </c>
      <c r="E2385" s="58"/>
      <c r="F2385" s="95"/>
      <c r="G2385" s="7">
        <v>0</v>
      </c>
      <c r="H2385" s="58"/>
      <c r="I2385" s="95"/>
      <c r="J2385" s="7">
        <v>0</v>
      </c>
      <c r="L2385" s="59"/>
      <c r="M2385" s="7">
        <v>0</v>
      </c>
    </row>
    <row r="2386" spans="2:13" customFormat="1" hidden="1">
      <c r="B2386" s="5" t="s">
        <v>2403</v>
      </c>
      <c r="C2386" s="9" t="s">
        <v>661</v>
      </c>
      <c r="D2386" s="7">
        <v>0</v>
      </c>
      <c r="E2386" s="58"/>
      <c r="F2386" s="95"/>
      <c r="G2386" s="7">
        <v>0</v>
      </c>
      <c r="H2386" s="58"/>
      <c r="I2386" s="95"/>
      <c r="J2386" s="7">
        <v>0</v>
      </c>
      <c r="L2386" s="59"/>
      <c r="M2386" s="7">
        <v>0</v>
      </c>
    </row>
    <row r="2387" spans="2:13" customFormat="1" hidden="1">
      <c r="B2387" s="1" t="s">
        <v>2404</v>
      </c>
      <c r="C2387" s="4" t="s">
        <v>663</v>
      </c>
      <c r="D2387" s="10">
        <f>D2388+D2391+D2393+D2396+D2399+D2402</f>
        <v>0</v>
      </c>
      <c r="E2387" s="58"/>
      <c r="F2387" s="96"/>
      <c r="G2387" s="10">
        <f>G2388+G2391+G2393+G2396+G2399+G2402</f>
        <v>0</v>
      </c>
      <c r="H2387" s="58"/>
      <c r="I2387" s="96"/>
      <c r="J2387" s="10">
        <f>J2388+J2391+J2393+J2396+J2399+J2402</f>
        <v>0</v>
      </c>
      <c r="L2387" s="59"/>
      <c r="M2387" s="10">
        <f>M2388+M2391+M2393+M2396+M2399+M2402</f>
        <v>0</v>
      </c>
    </row>
    <row r="2388" spans="2:13" customFormat="1" hidden="1">
      <c r="B2388" s="1" t="s">
        <v>2405</v>
      </c>
      <c r="C2388" s="4" t="s">
        <v>665</v>
      </c>
      <c r="D2388" s="10">
        <f>SUM(D2389:D2390)</f>
        <v>0</v>
      </c>
      <c r="E2388" s="58"/>
      <c r="F2388" s="96"/>
      <c r="G2388" s="10">
        <f>SUM(G2389:G2390)</f>
        <v>0</v>
      </c>
      <c r="H2388" s="58"/>
      <c r="I2388" s="96"/>
      <c r="J2388" s="10">
        <f>SUM(J2389:J2390)</f>
        <v>0</v>
      </c>
      <c r="L2388" s="59"/>
      <c r="M2388" s="10">
        <f>SUM(M2389:M2390)</f>
        <v>0</v>
      </c>
    </row>
    <row r="2389" spans="2:13" customFormat="1" ht="22.5" hidden="1">
      <c r="B2389" s="5" t="s">
        <v>2406</v>
      </c>
      <c r="C2389" s="9" t="s">
        <v>667</v>
      </c>
      <c r="D2389" s="7">
        <v>0</v>
      </c>
      <c r="E2389" s="58"/>
      <c r="F2389" s="95"/>
      <c r="G2389" s="7">
        <v>0</v>
      </c>
      <c r="H2389" s="58"/>
      <c r="I2389" s="95"/>
      <c r="J2389" s="7">
        <v>0</v>
      </c>
      <c r="L2389" s="59"/>
      <c r="M2389" s="7">
        <v>0</v>
      </c>
    </row>
    <row r="2390" spans="2:13" customFormat="1" hidden="1">
      <c r="B2390" s="5" t="s">
        <v>2407</v>
      </c>
      <c r="C2390" s="9" t="s">
        <v>669</v>
      </c>
      <c r="D2390" s="7">
        <v>0</v>
      </c>
      <c r="E2390" s="58"/>
      <c r="F2390" s="95"/>
      <c r="G2390" s="7">
        <v>0</v>
      </c>
      <c r="H2390" s="58"/>
      <c r="I2390" s="95"/>
      <c r="J2390" s="7">
        <v>0</v>
      </c>
      <c r="L2390" s="59"/>
      <c r="M2390" s="7">
        <v>0</v>
      </c>
    </row>
    <row r="2391" spans="2:13" customFormat="1" hidden="1">
      <c r="B2391" s="1" t="s">
        <v>2408</v>
      </c>
      <c r="C2391" s="4" t="s">
        <v>671</v>
      </c>
      <c r="D2391" s="10">
        <f>SUM(D2392)</f>
        <v>0</v>
      </c>
      <c r="E2391" s="58"/>
      <c r="F2391" s="96"/>
      <c r="G2391" s="10">
        <f>SUM(G2392)</f>
        <v>0</v>
      </c>
      <c r="H2391" s="58"/>
      <c r="I2391" s="96"/>
      <c r="J2391" s="10">
        <f>SUM(J2392)</f>
        <v>0</v>
      </c>
      <c r="L2391" s="59"/>
      <c r="M2391" s="10">
        <f>SUM(M2392)</f>
        <v>0</v>
      </c>
    </row>
    <row r="2392" spans="2:13" customFormat="1" ht="22.5" hidden="1">
      <c r="B2392" s="5" t="s">
        <v>2409</v>
      </c>
      <c r="C2392" s="9" t="s">
        <v>673</v>
      </c>
      <c r="D2392" s="7">
        <v>0</v>
      </c>
      <c r="E2392" s="58"/>
      <c r="F2392" s="95"/>
      <c r="G2392" s="7">
        <v>0</v>
      </c>
      <c r="H2392" s="58"/>
      <c r="I2392" s="95"/>
      <c r="J2392" s="7">
        <v>0</v>
      </c>
      <c r="L2392" s="59"/>
      <c r="M2392" s="7">
        <v>0</v>
      </c>
    </row>
    <row r="2393" spans="2:13" customFormat="1" hidden="1">
      <c r="B2393" s="1" t="s">
        <v>2410</v>
      </c>
      <c r="C2393" s="4" t="s">
        <v>675</v>
      </c>
      <c r="D2393" s="10">
        <f>SUM(D2394:D2395)</f>
        <v>0</v>
      </c>
      <c r="E2393" s="58"/>
      <c r="F2393" s="96"/>
      <c r="G2393" s="10">
        <f>SUM(G2394:G2395)</f>
        <v>0</v>
      </c>
      <c r="H2393" s="58"/>
      <c r="I2393" s="96"/>
      <c r="J2393" s="10">
        <f>SUM(J2394:J2395)</f>
        <v>0</v>
      </c>
      <c r="L2393" s="59"/>
      <c r="M2393" s="10">
        <f>SUM(M2394:M2395)</f>
        <v>0</v>
      </c>
    </row>
    <row r="2394" spans="2:13" customFormat="1" hidden="1">
      <c r="B2394" s="5" t="s">
        <v>2411</v>
      </c>
      <c r="C2394" s="9" t="s">
        <v>677</v>
      </c>
      <c r="D2394" s="7">
        <v>0</v>
      </c>
      <c r="E2394" s="58"/>
      <c r="F2394" s="95"/>
      <c r="G2394" s="7">
        <v>0</v>
      </c>
      <c r="H2394" s="58"/>
      <c r="I2394" s="95"/>
      <c r="J2394" s="7">
        <v>0</v>
      </c>
      <c r="L2394" s="59"/>
      <c r="M2394" s="7">
        <v>0</v>
      </c>
    </row>
    <row r="2395" spans="2:13" customFormat="1" hidden="1">
      <c r="B2395" s="5" t="s">
        <v>2412</v>
      </c>
      <c r="C2395" s="9" t="s">
        <v>679</v>
      </c>
      <c r="D2395" s="7">
        <v>0</v>
      </c>
      <c r="E2395" s="58"/>
      <c r="F2395" s="95"/>
      <c r="G2395" s="7">
        <v>0</v>
      </c>
      <c r="H2395" s="58"/>
      <c r="I2395" s="95"/>
      <c r="J2395" s="7">
        <v>0</v>
      </c>
      <c r="L2395" s="59"/>
      <c r="M2395" s="7">
        <v>0</v>
      </c>
    </row>
    <row r="2396" spans="2:13" customFormat="1" hidden="1">
      <c r="B2396" s="1" t="s">
        <v>2413</v>
      </c>
      <c r="C2396" s="4" t="s">
        <v>681</v>
      </c>
      <c r="D2396" s="10">
        <f>SUM(D2397:D2398)</f>
        <v>0</v>
      </c>
      <c r="E2396" s="58"/>
      <c r="F2396" s="96"/>
      <c r="G2396" s="10">
        <f>SUM(G2397:G2398)</f>
        <v>0</v>
      </c>
      <c r="H2396" s="58"/>
      <c r="I2396" s="96"/>
      <c r="J2396" s="10">
        <f>SUM(J2397:J2398)</f>
        <v>0</v>
      </c>
      <c r="L2396" s="59"/>
      <c r="M2396" s="10">
        <f>SUM(M2397:M2398)</f>
        <v>0</v>
      </c>
    </row>
    <row r="2397" spans="2:13" customFormat="1" hidden="1">
      <c r="B2397" s="5" t="s">
        <v>2414</v>
      </c>
      <c r="C2397" s="9" t="s">
        <v>683</v>
      </c>
      <c r="D2397" s="7">
        <v>0</v>
      </c>
      <c r="E2397" s="58"/>
      <c r="F2397" s="95"/>
      <c r="G2397" s="7">
        <v>0</v>
      </c>
      <c r="H2397" s="58"/>
      <c r="I2397" s="95"/>
      <c r="J2397" s="7">
        <v>0</v>
      </c>
      <c r="L2397" s="59"/>
      <c r="M2397" s="7">
        <v>0</v>
      </c>
    </row>
    <row r="2398" spans="2:13" customFormat="1" hidden="1">
      <c r="B2398" s="5" t="s">
        <v>2415</v>
      </c>
      <c r="C2398" s="9" t="s">
        <v>685</v>
      </c>
      <c r="D2398" s="7">
        <v>0</v>
      </c>
      <c r="E2398" s="58"/>
      <c r="F2398" s="95"/>
      <c r="G2398" s="7">
        <v>0</v>
      </c>
      <c r="H2398" s="58"/>
      <c r="I2398" s="95"/>
      <c r="J2398" s="7">
        <v>0</v>
      </c>
      <c r="L2398" s="59"/>
      <c r="M2398" s="7">
        <v>0</v>
      </c>
    </row>
    <row r="2399" spans="2:13" customFormat="1" hidden="1">
      <c r="B2399" s="1" t="s">
        <v>2416</v>
      </c>
      <c r="C2399" s="4" t="s">
        <v>687</v>
      </c>
      <c r="D2399" s="10">
        <f>SUM(D2400:D2404)</f>
        <v>0</v>
      </c>
      <c r="E2399" s="58"/>
      <c r="F2399" s="96"/>
      <c r="G2399" s="10">
        <f>SUM(G2400:G2404)</f>
        <v>0</v>
      </c>
      <c r="H2399" s="58"/>
      <c r="I2399" s="96"/>
      <c r="J2399" s="10">
        <f>SUM(J2400:J2404)</f>
        <v>0</v>
      </c>
      <c r="L2399" s="59"/>
      <c r="M2399" s="10">
        <f>SUM(M2400:M2404)</f>
        <v>0</v>
      </c>
    </row>
    <row r="2400" spans="2:13" customFormat="1" hidden="1">
      <c r="B2400" s="5" t="s">
        <v>2417</v>
      </c>
      <c r="C2400" s="9" t="s">
        <v>689</v>
      </c>
      <c r="D2400" s="7">
        <v>0</v>
      </c>
      <c r="E2400" s="58"/>
      <c r="F2400" s="95"/>
      <c r="G2400" s="7">
        <v>0</v>
      </c>
      <c r="H2400" s="58"/>
      <c r="I2400" s="95"/>
      <c r="J2400" s="7">
        <v>0</v>
      </c>
      <c r="L2400" s="59"/>
      <c r="M2400" s="7">
        <v>0</v>
      </c>
    </row>
    <row r="2401" spans="2:13" customFormat="1" hidden="1">
      <c r="B2401" s="5" t="s">
        <v>2417</v>
      </c>
      <c r="C2401" s="9" t="s">
        <v>691</v>
      </c>
      <c r="D2401" s="7">
        <v>0</v>
      </c>
      <c r="E2401" s="58"/>
      <c r="F2401" s="95"/>
      <c r="G2401" s="7">
        <v>0</v>
      </c>
      <c r="H2401" s="58"/>
      <c r="I2401" s="95"/>
      <c r="J2401" s="7">
        <v>0</v>
      </c>
      <c r="L2401" s="59"/>
      <c r="M2401" s="7">
        <v>0</v>
      </c>
    </row>
    <row r="2402" spans="2:13" customFormat="1" hidden="1">
      <c r="B2402" s="1" t="s">
        <v>2418</v>
      </c>
      <c r="C2402" s="4" t="s">
        <v>693</v>
      </c>
      <c r="D2402" s="10">
        <f>SUM(D2403:D2404)</f>
        <v>0</v>
      </c>
      <c r="E2402" s="58"/>
      <c r="F2402" s="96"/>
      <c r="G2402" s="10">
        <f>SUM(G2403:G2404)</f>
        <v>0</v>
      </c>
      <c r="H2402" s="58"/>
      <c r="I2402" s="96"/>
      <c r="J2402" s="10">
        <f>SUM(J2403:J2404)</f>
        <v>0</v>
      </c>
      <c r="L2402" s="59"/>
      <c r="M2402" s="10">
        <f>SUM(M2403:M2404)</f>
        <v>0</v>
      </c>
    </row>
    <row r="2403" spans="2:13" customFormat="1" hidden="1">
      <c r="B2403" s="5" t="s">
        <v>2419</v>
      </c>
      <c r="C2403" s="9" t="s">
        <v>695</v>
      </c>
      <c r="D2403" s="7">
        <v>0</v>
      </c>
      <c r="E2403" s="58"/>
      <c r="F2403" s="95"/>
      <c r="G2403" s="7">
        <v>0</v>
      </c>
      <c r="H2403" s="58"/>
      <c r="I2403" s="95"/>
      <c r="J2403" s="7">
        <v>0</v>
      </c>
      <c r="L2403" s="59"/>
      <c r="M2403" s="7">
        <v>0</v>
      </c>
    </row>
    <row r="2404" spans="2:13" customFormat="1" hidden="1">
      <c r="B2404" s="5" t="s">
        <v>2420</v>
      </c>
      <c r="C2404" s="9" t="s">
        <v>697</v>
      </c>
      <c r="D2404" s="7">
        <v>0</v>
      </c>
      <c r="E2404" s="58"/>
      <c r="F2404" s="95"/>
      <c r="G2404" s="7">
        <v>0</v>
      </c>
      <c r="H2404" s="58"/>
      <c r="I2404" s="95"/>
      <c r="J2404" s="7">
        <v>0</v>
      </c>
      <c r="L2404" s="59"/>
      <c r="M2404" s="7">
        <v>0</v>
      </c>
    </row>
    <row r="2405" spans="2:13" customFormat="1" hidden="1">
      <c r="B2405" s="1" t="s">
        <v>2421</v>
      </c>
      <c r="C2405" s="4" t="s">
        <v>699</v>
      </c>
      <c r="D2405" s="10">
        <f>D2406</f>
        <v>0</v>
      </c>
      <c r="E2405" s="58"/>
      <c r="F2405" s="96"/>
      <c r="G2405" s="10">
        <f>G2406</f>
        <v>0</v>
      </c>
      <c r="H2405" s="58"/>
      <c r="I2405" s="96"/>
      <c r="J2405" s="10">
        <f>J2406</f>
        <v>0</v>
      </c>
      <c r="L2405" s="59"/>
      <c r="M2405" s="10">
        <f>M2406</f>
        <v>0</v>
      </c>
    </row>
    <row r="2406" spans="2:13" customFormat="1" hidden="1">
      <c r="B2406" s="1" t="s">
        <v>2422</v>
      </c>
      <c r="C2406" s="4" t="s">
        <v>699</v>
      </c>
      <c r="D2406" s="10">
        <f>SUM(D2407:D2409)</f>
        <v>0</v>
      </c>
      <c r="E2406" s="58"/>
      <c r="F2406" s="96"/>
      <c r="G2406" s="10">
        <f>SUM(G2407:G2409)</f>
        <v>0</v>
      </c>
      <c r="H2406" s="58"/>
      <c r="I2406" s="96"/>
      <c r="J2406" s="10">
        <f>SUM(J2407:J2409)</f>
        <v>0</v>
      </c>
      <c r="L2406" s="59"/>
      <c r="M2406" s="10">
        <f>SUM(M2407:M2409)</f>
        <v>0</v>
      </c>
    </row>
    <row r="2407" spans="2:13" customFormat="1" hidden="1">
      <c r="B2407" s="5" t="s">
        <v>2423</v>
      </c>
      <c r="C2407" s="56" t="s">
        <v>702</v>
      </c>
      <c r="D2407" s="7">
        <v>0</v>
      </c>
      <c r="E2407" s="58"/>
      <c r="F2407" s="95"/>
      <c r="G2407" s="7">
        <v>0</v>
      </c>
      <c r="H2407" s="58"/>
      <c r="I2407" s="95"/>
      <c r="J2407" s="7">
        <v>0</v>
      </c>
      <c r="L2407" s="59"/>
      <c r="M2407" s="7">
        <v>0</v>
      </c>
    </row>
    <row r="2408" spans="2:13" customFormat="1" hidden="1">
      <c r="B2408" s="5" t="s">
        <v>2424</v>
      </c>
      <c r="C2408" s="56" t="s">
        <v>704</v>
      </c>
      <c r="D2408" s="7">
        <v>0</v>
      </c>
      <c r="E2408" s="58"/>
      <c r="F2408" s="95"/>
      <c r="G2408" s="7">
        <v>0</v>
      </c>
      <c r="H2408" s="58"/>
      <c r="I2408" s="95"/>
      <c r="J2408" s="7">
        <v>0</v>
      </c>
      <c r="L2408" s="59"/>
      <c r="M2408" s="7">
        <v>0</v>
      </c>
    </row>
    <row r="2409" spans="2:13" customFormat="1" hidden="1">
      <c r="B2409" s="5" t="s">
        <v>2425</v>
      </c>
      <c r="C2409" s="56" t="s">
        <v>5520</v>
      </c>
      <c r="D2409" s="7">
        <v>0</v>
      </c>
      <c r="E2409" s="58"/>
      <c r="F2409" s="95"/>
      <c r="G2409" s="7">
        <v>0</v>
      </c>
      <c r="H2409" s="58"/>
      <c r="I2409" s="95"/>
      <c r="J2409" s="7">
        <v>0</v>
      </c>
      <c r="L2409" s="59"/>
      <c r="M2409" s="7">
        <v>0</v>
      </c>
    </row>
    <row r="2410" spans="2:13" customFormat="1" hidden="1">
      <c r="B2410" s="1" t="s">
        <v>2426</v>
      </c>
      <c r="C2410" s="4" t="s">
        <v>708</v>
      </c>
      <c r="D2410" s="10">
        <f>D2411+D2415+D2419+D2421+D2423+D2425+D2427</f>
        <v>0</v>
      </c>
      <c r="E2410" s="58"/>
      <c r="F2410" s="96"/>
      <c r="G2410" s="10">
        <f>G2411+G2415+G2419+G2421+G2423+G2425+G2427</f>
        <v>0</v>
      </c>
      <c r="H2410" s="58"/>
      <c r="I2410" s="96"/>
      <c r="J2410" s="10">
        <f>J2411+J2415+J2419+J2421+J2423+J2425+J2427</f>
        <v>0</v>
      </c>
      <c r="L2410" s="59"/>
      <c r="M2410" s="10">
        <f>M2411+M2415+M2419+M2421+M2423+M2425+M2427</f>
        <v>0</v>
      </c>
    </row>
    <row r="2411" spans="2:13" customFormat="1" hidden="1">
      <c r="B2411" s="1" t="s">
        <v>2427</v>
      </c>
      <c r="C2411" s="4" t="s">
        <v>710</v>
      </c>
      <c r="D2411" s="10">
        <f>SUM(D2412:D2414)</f>
        <v>0</v>
      </c>
      <c r="E2411" s="58"/>
      <c r="F2411" s="96"/>
      <c r="G2411" s="10">
        <f>SUM(G2412:G2414)</f>
        <v>0</v>
      </c>
      <c r="H2411" s="58"/>
      <c r="I2411" s="96"/>
      <c r="J2411" s="10">
        <f>SUM(J2412:J2414)</f>
        <v>0</v>
      </c>
      <c r="L2411" s="59"/>
      <c r="M2411" s="10">
        <f>SUM(M2412:M2414)</f>
        <v>0</v>
      </c>
    </row>
    <row r="2412" spans="2:13" customFormat="1" hidden="1">
      <c r="B2412" s="5" t="s">
        <v>2428</v>
      </c>
      <c r="C2412" s="9" t="s">
        <v>712</v>
      </c>
      <c r="D2412" s="7">
        <v>0</v>
      </c>
      <c r="E2412" s="58"/>
      <c r="F2412" s="95"/>
      <c r="G2412" s="7">
        <v>0</v>
      </c>
      <c r="H2412" s="58"/>
      <c r="I2412" s="95"/>
      <c r="J2412" s="7">
        <v>0</v>
      </c>
      <c r="L2412" s="59"/>
      <c r="M2412" s="7">
        <v>0</v>
      </c>
    </row>
    <row r="2413" spans="2:13" customFormat="1" hidden="1">
      <c r="B2413" s="5" t="s">
        <v>2429</v>
      </c>
      <c r="C2413" s="9" t="s">
        <v>714</v>
      </c>
      <c r="D2413" s="7">
        <v>0</v>
      </c>
      <c r="E2413" s="58"/>
      <c r="F2413" s="95"/>
      <c r="G2413" s="7">
        <v>0</v>
      </c>
      <c r="H2413" s="58"/>
      <c r="I2413" s="95"/>
      <c r="J2413" s="7">
        <v>0</v>
      </c>
      <c r="L2413" s="59"/>
      <c r="M2413" s="7">
        <v>0</v>
      </c>
    </row>
    <row r="2414" spans="2:13" customFormat="1" hidden="1">
      <c r="B2414" s="5" t="s">
        <v>2430</v>
      </c>
      <c r="C2414" s="9" t="s">
        <v>716</v>
      </c>
      <c r="D2414" s="7">
        <v>0</v>
      </c>
      <c r="E2414" s="58"/>
      <c r="F2414" s="95"/>
      <c r="G2414" s="7">
        <v>0</v>
      </c>
      <c r="H2414" s="58"/>
      <c r="I2414" s="95"/>
      <c r="J2414" s="7">
        <v>0</v>
      </c>
      <c r="L2414" s="59"/>
      <c r="M2414" s="7">
        <v>0</v>
      </c>
    </row>
    <row r="2415" spans="2:13" customFormat="1" hidden="1">
      <c r="B2415" s="1" t="s">
        <v>2431</v>
      </c>
      <c r="C2415" s="4" t="s">
        <v>718</v>
      </c>
      <c r="D2415" s="10">
        <f>SUM(D2416:D2418)</f>
        <v>0</v>
      </c>
      <c r="E2415" s="58"/>
      <c r="F2415" s="96"/>
      <c r="G2415" s="10">
        <f>SUM(G2416:G2418)</f>
        <v>0</v>
      </c>
      <c r="H2415" s="58"/>
      <c r="I2415" s="96"/>
      <c r="J2415" s="10">
        <f>SUM(J2416:J2418)</f>
        <v>0</v>
      </c>
      <c r="L2415" s="59"/>
      <c r="M2415" s="10">
        <f>SUM(M2416:M2418)</f>
        <v>0</v>
      </c>
    </row>
    <row r="2416" spans="2:13" customFormat="1" hidden="1">
      <c r="B2416" s="5" t="s">
        <v>2432</v>
      </c>
      <c r="C2416" s="9" t="s">
        <v>720</v>
      </c>
      <c r="D2416" s="7">
        <v>0</v>
      </c>
      <c r="E2416" s="58"/>
      <c r="F2416" s="95"/>
      <c r="G2416" s="7">
        <v>0</v>
      </c>
      <c r="H2416" s="58"/>
      <c r="I2416" s="95"/>
      <c r="J2416" s="7">
        <v>0</v>
      </c>
      <c r="L2416" s="59"/>
      <c r="M2416" s="7">
        <v>0</v>
      </c>
    </row>
    <row r="2417" spans="1:22" customFormat="1" hidden="1">
      <c r="B2417" s="5" t="s">
        <v>2433</v>
      </c>
      <c r="C2417" s="9" t="s">
        <v>722</v>
      </c>
      <c r="D2417" s="7">
        <v>0</v>
      </c>
      <c r="E2417" s="58"/>
      <c r="F2417" s="95"/>
      <c r="G2417" s="7">
        <v>0</v>
      </c>
      <c r="H2417" s="58"/>
      <c r="I2417" s="95"/>
      <c r="J2417" s="7">
        <v>0</v>
      </c>
      <c r="L2417" s="59"/>
      <c r="M2417" s="7">
        <v>0</v>
      </c>
    </row>
    <row r="2418" spans="1:22" customFormat="1" hidden="1">
      <c r="B2418" s="5" t="s">
        <v>2434</v>
      </c>
      <c r="C2418" s="9" t="s">
        <v>724</v>
      </c>
      <c r="D2418" s="7">
        <v>0</v>
      </c>
      <c r="E2418" s="58"/>
      <c r="F2418" s="95"/>
      <c r="G2418" s="7">
        <v>0</v>
      </c>
      <c r="H2418" s="58"/>
      <c r="I2418" s="95"/>
      <c r="J2418" s="7">
        <v>0</v>
      </c>
      <c r="L2418" s="59"/>
      <c r="M2418" s="7">
        <v>0</v>
      </c>
    </row>
    <row r="2419" spans="1:22" customFormat="1" hidden="1">
      <c r="B2419" s="1" t="s">
        <v>2435</v>
      </c>
      <c r="C2419" s="4" t="s">
        <v>726</v>
      </c>
      <c r="D2419" s="10">
        <f>SUM(D2420)</f>
        <v>0</v>
      </c>
      <c r="E2419" s="58"/>
      <c r="F2419" s="96"/>
      <c r="G2419" s="10">
        <f>SUM(G2420)</f>
        <v>0</v>
      </c>
      <c r="H2419" s="58"/>
      <c r="I2419" s="96"/>
      <c r="J2419" s="10">
        <f>SUM(J2420)</f>
        <v>0</v>
      </c>
      <c r="L2419" s="59"/>
      <c r="M2419" s="10">
        <f>SUM(M2420)</f>
        <v>0</v>
      </c>
    </row>
    <row r="2420" spans="1:22" customFormat="1" hidden="1">
      <c r="B2420" s="5" t="s">
        <v>2436</v>
      </c>
      <c r="C2420" s="9" t="s">
        <v>728</v>
      </c>
      <c r="D2420" s="7">
        <v>0</v>
      </c>
      <c r="E2420" s="58"/>
      <c r="F2420" s="95"/>
      <c r="G2420" s="7">
        <v>0</v>
      </c>
      <c r="H2420" s="58"/>
      <c r="I2420" s="95"/>
      <c r="J2420" s="7">
        <v>0</v>
      </c>
      <c r="L2420" s="59"/>
      <c r="M2420" s="7">
        <v>0</v>
      </c>
    </row>
    <row r="2421" spans="1:22" customFormat="1" hidden="1">
      <c r="B2421" s="1" t="s">
        <v>2437</v>
      </c>
      <c r="C2421" s="4" t="s">
        <v>730</v>
      </c>
      <c r="D2421" s="10">
        <f>SUM(D2422)</f>
        <v>0</v>
      </c>
      <c r="E2421" s="58"/>
      <c r="F2421" s="96"/>
      <c r="G2421" s="10">
        <f>SUM(G2422)</f>
        <v>0</v>
      </c>
      <c r="H2421" s="58"/>
      <c r="I2421" s="96"/>
      <c r="J2421" s="10">
        <f>SUM(J2422)</f>
        <v>0</v>
      </c>
      <c r="L2421" s="59"/>
      <c r="M2421" s="10">
        <f>SUM(M2422)</f>
        <v>0</v>
      </c>
    </row>
    <row r="2422" spans="1:22" customFormat="1" hidden="1">
      <c r="B2422" s="5" t="s">
        <v>2438</v>
      </c>
      <c r="C2422" s="9" t="s">
        <v>732</v>
      </c>
      <c r="D2422" s="7">
        <v>0</v>
      </c>
      <c r="E2422" s="58"/>
      <c r="F2422" s="95"/>
      <c r="G2422" s="7">
        <v>0</v>
      </c>
      <c r="H2422" s="58"/>
      <c r="I2422" s="95"/>
      <c r="J2422" s="7">
        <v>0</v>
      </c>
      <c r="L2422" s="59"/>
      <c r="M2422" s="7">
        <v>0</v>
      </c>
    </row>
    <row r="2423" spans="1:22" customFormat="1" hidden="1">
      <c r="B2423" s="1" t="s">
        <v>2439</v>
      </c>
      <c r="C2423" s="4" t="s">
        <v>734</v>
      </c>
      <c r="D2423" s="10">
        <f>SUM(D2424)</f>
        <v>0</v>
      </c>
      <c r="E2423" s="58"/>
      <c r="F2423" s="96"/>
      <c r="G2423" s="10">
        <f>SUM(G2424)</f>
        <v>0</v>
      </c>
      <c r="H2423" s="58"/>
      <c r="I2423" s="96"/>
      <c r="J2423" s="10">
        <f>SUM(J2424)</f>
        <v>0</v>
      </c>
      <c r="L2423" s="59"/>
      <c r="M2423" s="10">
        <f>SUM(M2424)</f>
        <v>0</v>
      </c>
    </row>
    <row r="2424" spans="1:22" customFormat="1" hidden="1">
      <c r="B2424" s="5" t="s">
        <v>2440</v>
      </c>
      <c r="C2424" s="9" t="s">
        <v>736</v>
      </c>
      <c r="D2424" s="7">
        <v>0</v>
      </c>
      <c r="E2424" s="58"/>
      <c r="F2424" s="95"/>
      <c r="G2424" s="7">
        <v>0</v>
      </c>
      <c r="H2424" s="58"/>
      <c r="I2424" s="95"/>
      <c r="J2424" s="7">
        <v>0</v>
      </c>
      <c r="L2424" s="59"/>
      <c r="M2424" s="7">
        <v>0</v>
      </c>
    </row>
    <row r="2425" spans="1:22" customFormat="1" hidden="1">
      <c r="B2425" s="1" t="s">
        <v>2441</v>
      </c>
      <c r="C2425" s="4" t="s">
        <v>738</v>
      </c>
      <c r="D2425" s="10">
        <f>SUM(D2426)</f>
        <v>0</v>
      </c>
      <c r="E2425" s="58"/>
      <c r="F2425" s="96"/>
      <c r="G2425" s="10">
        <f>SUM(G2426)</f>
        <v>0</v>
      </c>
      <c r="H2425" s="58"/>
      <c r="I2425" s="96"/>
      <c r="J2425" s="10">
        <f>SUM(J2426)</f>
        <v>0</v>
      </c>
      <c r="L2425" s="59"/>
      <c r="M2425" s="10">
        <f>SUM(M2426)</f>
        <v>0</v>
      </c>
    </row>
    <row r="2426" spans="1:22" customFormat="1" hidden="1">
      <c r="B2426" s="5" t="s">
        <v>2442</v>
      </c>
      <c r="C2426" s="9" t="s">
        <v>740</v>
      </c>
      <c r="D2426" s="7">
        <v>0</v>
      </c>
      <c r="E2426" s="58"/>
      <c r="F2426" s="95"/>
      <c r="G2426" s="7">
        <v>0</v>
      </c>
      <c r="H2426" s="58"/>
      <c r="I2426" s="95"/>
      <c r="J2426" s="7">
        <v>0</v>
      </c>
      <c r="L2426" s="59"/>
      <c r="M2426" s="7">
        <v>0</v>
      </c>
    </row>
    <row r="2427" spans="1:22" customFormat="1" hidden="1">
      <c r="B2427" s="1" t="s">
        <v>2443</v>
      </c>
      <c r="C2427" s="2" t="s">
        <v>742</v>
      </c>
      <c r="D2427" s="10">
        <f>SUM(D2428)</f>
        <v>0</v>
      </c>
      <c r="E2427" s="58"/>
      <c r="F2427" s="96"/>
      <c r="G2427" s="10">
        <f>SUM(G2428)</f>
        <v>0</v>
      </c>
      <c r="H2427" s="58"/>
      <c r="I2427" s="96"/>
      <c r="J2427" s="10">
        <f>SUM(J2428)</f>
        <v>0</v>
      </c>
      <c r="L2427" s="59"/>
      <c r="M2427" s="10">
        <f>SUM(M2428)</f>
        <v>0</v>
      </c>
    </row>
    <row r="2428" spans="1:22" customFormat="1" hidden="1">
      <c r="B2428" s="5" t="s">
        <v>2444</v>
      </c>
      <c r="C2428" s="9" t="s">
        <v>744</v>
      </c>
      <c r="D2428" s="7">
        <v>0</v>
      </c>
      <c r="E2428" s="58"/>
      <c r="F2428" s="95"/>
      <c r="G2428" s="7">
        <v>0</v>
      </c>
      <c r="H2428" s="58"/>
      <c r="I2428" s="95"/>
      <c r="J2428" s="7">
        <v>0</v>
      </c>
      <c r="L2428" s="59"/>
      <c r="M2428" s="7">
        <v>0</v>
      </c>
    </row>
    <row r="2429" spans="1:22">
      <c r="A2429" s="21" t="s">
        <v>5618</v>
      </c>
      <c r="B2429" s="28"/>
      <c r="C2429" s="36"/>
      <c r="D2429" s="129"/>
      <c r="E2429" s="108"/>
      <c r="F2429" s="133"/>
      <c r="G2429" s="129"/>
      <c r="H2429" s="108"/>
      <c r="I2429" s="133"/>
      <c r="J2429" s="129"/>
      <c r="K2429" s="21"/>
      <c r="L2429" s="59"/>
      <c r="M2429" s="129"/>
      <c r="P2429" s="59"/>
      <c r="S2429" s="59"/>
    </row>
    <row r="2430" spans="1:22" s="33" customFormat="1" ht="15.75" hidden="1">
      <c r="A2430" s="33" t="s">
        <v>5618</v>
      </c>
      <c r="B2430" s="180" t="s">
        <v>5779</v>
      </c>
      <c r="C2430" s="181" t="s">
        <v>2447</v>
      </c>
      <c r="D2430" s="136">
        <f>D2431+D2501+D2566+D2659+D2695+D2757+D2780+D2798+D2803</f>
        <v>109282</v>
      </c>
      <c r="E2430" s="137"/>
      <c r="F2430" s="138"/>
      <c r="G2430" s="136">
        <f>G2431+G2501+G2566+G2659+G2695+G2757+G2780+G2798+G2803</f>
        <v>84731</v>
      </c>
      <c r="H2430" s="137"/>
      <c r="I2430" s="138"/>
      <c r="J2430" s="136">
        <f>J2431+J2501+J2566+J2659+J2695+J2757+J2780+J2798+J2803</f>
        <v>70512.929999999993</v>
      </c>
      <c r="K2430" s="61"/>
      <c r="L2430" s="65"/>
      <c r="M2430" s="182">
        <f>+M2431</f>
        <v>78157</v>
      </c>
      <c r="P2430" s="214">
        <f>SUM(P2431)</f>
        <v>78157</v>
      </c>
      <c r="S2430" s="214">
        <f>SUM(S2431)</f>
        <v>78157</v>
      </c>
      <c r="V2430" s="214">
        <f>V2431</f>
        <v>0</v>
      </c>
    </row>
    <row r="2431" spans="1:22" hidden="1">
      <c r="A2431" s="21" t="s">
        <v>5618</v>
      </c>
      <c r="B2431" s="67" t="s">
        <v>5780</v>
      </c>
      <c r="C2431" s="67" t="s">
        <v>3</v>
      </c>
      <c r="D2431" s="130">
        <f>D2432+D2438+D2446+D2465+D2475+D2488+D2492+D2497</f>
        <v>89782</v>
      </c>
      <c r="E2431" s="108"/>
      <c r="F2431" s="106"/>
      <c r="G2431" s="130">
        <f>G2432+G2438+G2446+G2465+G2475+G2488+G2492+G2497</f>
        <v>70731</v>
      </c>
      <c r="H2431" s="108"/>
      <c r="I2431" s="106"/>
      <c r="J2431" s="130">
        <f>J2432+J2438+J2446+J2465+J2475+J2488+J2492+J2497</f>
        <v>64354</v>
      </c>
      <c r="L2431" s="65"/>
      <c r="M2431" s="123">
        <f>+M2446+M2432</f>
        <v>78157</v>
      </c>
      <c r="P2431" s="213">
        <f>SUM(P2432+P2446)</f>
        <v>78157</v>
      </c>
      <c r="S2431" s="213">
        <f>SUM(S2432+S2446)</f>
        <v>78157</v>
      </c>
      <c r="V2431" s="212">
        <f>V2432+V2446</f>
        <v>0</v>
      </c>
    </row>
    <row r="2432" spans="1:22" hidden="1">
      <c r="A2432" s="21" t="s">
        <v>5618</v>
      </c>
      <c r="B2432" s="99" t="s">
        <v>5781</v>
      </c>
      <c r="C2432" s="71" t="s">
        <v>5</v>
      </c>
      <c r="D2432" s="130">
        <f>SUM(D2433:D2437)</f>
        <v>61092</v>
      </c>
      <c r="E2432" s="108"/>
      <c r="F2432" s="106"/>
      <c r="G2432" s="130">
        <f>SUM(G2433:G2437)</f>
        <v>58404</v>
      </c>
      <c r="H2432" s="108"/>
      <c r="I2432" s="106"/>
      <c r="J2432" s="130">
        <f>SUM(J2433:J2437)</f>
        <v>58404</v>
      </c>
      <c r="L2432" s="65"/>
      <c r="M2432" s="179">
        <f>SUM(M2433:M2437)</f>
        <v>71052</v>
      </c>
      <c r="P2432" s="212">
        <f>SUM(P2436)</f>
        <v>71052</v>
      </c>
      <c r="S2432" s="212">
        <f>SUM(S2436)</f>
        <v>71052</v>
      </c>
      <c r="V2432" s="212">
        <f>V2436</f>
        <v>0</v>
      </c>
    </row>
    <row r="2433" spans="1:22" customFormat="1" hidden="1">
      <c r="B2433" s="5" t="s">
        <v>2448</v>
      </c>
      <c r="C2433" s="56" t="s">
        <v>7</v>
      </c>
      <c r="D2433" s="7">
        <v>0</v>
      </c>
      <c r="E2433" s="58"/>
      <c r="F2433" s="95"/>
      <c r="G2433" s="7">
        <v>0</v>
      </c>
      <c r="H2433" s="58"/>
      <c r="I2433" s="95"/>
      <c r="J2433" s="7">
        <v>0</v>
      </c>
      <c r="L2433" s="59"/>
      <c r="M2433" s="7">
        <v>0</v>
      </c>
    </row>
    <row r="2434" spans="1:22" customFormat="1" hidden="1">
      <c r="B2434" s="57" t="s">
        <v>2449</v>
      </c>
      <c r="C2434" s="56" t="s">
        <v>9</v>
      </c>
      <c r="D2434" s="7">
        <v>0</v>
      </c>
      <c r="E2434" s="58"/>
      <c r="F2434" s="95"/>
      <c r="G2434" s="7">
        <v>0</v>
      </c>
      <c r="H2434" s="58"/>
      <c r="I2434" s="95"/>
      <c r="J2434" s="7">
        <v>0</v>
      </c>
      <c r="L2434" s="59"/>
      <c r="M2434" s="7">
        <v>0</v>
      </c>
    </row>
    <row r="2435" spans="1:22" customFormat="1" hidden="1">
      <c r="B2435" s="57" t="s">
        <v>2450</v>
      </c>
      <c r="C2435" s="9" t="s">
        <v>11</v>
      </c>
      <c r="D2435" s="7">
        <v>0</v>
      </c>
      <c r="E2435" s="58"/>
      <c r="F2435" s="95"/>
      <c r="G2435" s="7">
        <v>0</v>
      </c>
      <c r="H2435" s="58"/>
      <c r="I2435" s="95"/>
      <c r="J2435" s="7">
        <v>0</v>
      </c>
      <c r="L2435" s="59"/>
      <c r="M2435" s="7">
        <v>0</v>
      </c>
    </row>
    <row r="2436" spans="1:22" hidden="1">
      <c r="A2436" s="21" t="s">
        <v>5618</v>
      </c>
      <c r="B2436" s="30" t="s">
        <v>5782</v>
      </c>
      <c r="C2436" s="36" t="s">
        <v>13</v>
      </c>
      <c r="D2436" s="128">
        <v>61092</v>
      </c>
      <c r="E2436" s="108">
        <f>IF(D2436&lt;G2436,G2436-D2436,0)</f>
        <v>0</v>
      </c>
      <c r="F2436" s="108">
        <f>IF(D2436&gt;G2436,D2436-G2436,0)</f>
        <v>2688</v>
      </c>
      <c r="G2436" s="128">
        <v>58404</v>
      </c>
      <c r="H2436" s="108"/>
      <c r="I2436" s="108"/>
      <c r="J2436" s="128">
        <f>+G2436+H2436-I2436</f>
        <v>58404</v>
      </c>
      <c r="L2436" s="65"/>
      <c r="M2436" s="128">
        <v>71052</v>
      </c>
      <c r="P2436" s="59">
        <f>M2436+N2436-O2436</f>
        <v>71052</v>
      </c>
      <c r="S2436" s="59">
        <f>P2436+Q2436-R2436</f>
        <v>71052</v>
      </c>
      <c r="U2436" s="21">
        <v>71052</v>
      </c>
      <c r="V2436" s="59">
        <v>0</v>
      </c>
    </row>
    <row r="2437" spans="1:22" customFormat="1" hidden="1">
      <c r="B2437" s="5" t="s">
        <v>2451</v>
      </c>
      <c r="C2437" s="9" t="s">
        <v>15</v>
      </c>
      <c r="D2437" s="7">
        <v>0</v>
      </c>
      <c r="E2437" s="58"/>
      <c r="F2437" s="95"/>
      <c r="G2437" s="7">
        <v>0</v>
      </c>
      <c r="H2437" s="58"/>
      <c r="I2437" s="95"/>
      <c r="J2437" s="7">
        <v>0</v>
      </c>
      <c r="L2437" s="59"/>
      <c r="M2437" s="7">
        <v>0</v>
      </c>
    </row>
    <row r="2438" spans="1:22" customFormat="1" hidden="1">
      <c r="B2438" s="1" t="s">
        <v>2452</v>
      </c>
      <c r="C2438" s="4" t="s">
        <v>17</v>
      </c>
      <c r="D2438" s="10">
        <f>SUM(D2439:D2445)</f>
        <v>0</v>
      </c>
      <c r="E2438" s="58"/>
      <c r="F2438" s="96"/>
      <c r="G2438" s="10">
        <f>SUM(G2439:G2445)</f>
        <v>0</v>
      </c>
      <c r="H2438" s="58"/>
      <c r="I2438" s="96"/>
      <c r="J2438" s="10">
        <f>SUM(J2439:J2445)</f>
        <v>0</v>
      </c>
      <c r="L2438" s="59"/>
      <c r="M2438" s="10">
        <f>SUM(M2439:M2445)</f>
        <v>0</v>
      </c>
    </row>
    <row r="2439" spans="1:22" customFormat="1" hidden="1">
      <c r="B2439" s="5" t="s">
        <v>2453</v>
      </c>
      <c r="C2439" s="9" t="s">
        <v>19</v>
      </c>
      <c r="D2439" s="7">
        <v>0</v>
      </c>
      <c r="E2439" s="58"/>
      <c r="F2439" s="95"/>
      <c r="G2439" s="7">
        <v>0</v>
      </c>
      <c r="H2439" s="58"/>
      <c r="I2439" s="95"/>
      <c r="J2439" s="7">
        <v>0</v>
      </c>
      <c r="L2439" s="59"/>
      <c r="M2439" s="7">
        <v>0</v>
      </c>
    </row>
    <row r="2440" spans="1:22" customFormat="1" hidden="1">
      <c r="B2440" s="5" t="s">
        <v>2454</v>
      </c>
      <c r="C2440" s="56" t="s">
        <v>21</v>
      </c>
      <c r="D2440" s="7">
        <v>0</v>
      </c>
      <c r="E2440" s="58"/>
      <c r="F2440" s="95"/>
      <c r="G2440" s="7">
        <v>0</v>
      </c>
      <c r="H2440" s="58"/>
      <c r="I2440" s="95"/>
      <c r="J2440" s="7">
        <v>0</v>
      </c>
      <c r="L2440" s="59"/>
      <c r="M2440" s="7">
        <v>0</v>
      </c>
    </row>
    <row r="2441" spans="1:22" customFormat="1" hidden="1">
      <c r="B2441" s="5" t="s">
        <v>2455</v>
      </c>
      <c r="C2441" s="9" t="s">
        <v>23</v>
      </c>
      <c r="D2441" s="7">
        <v>0</v>
      </c>
      <c r="E2441" s="58"/>
      <c r="F2441" s="95"/>
      <c r="G2441" s="7">
        <v>0</v>
      </c>
      <c r="H2441" s="58"/>
      <c r="I2441" s="95"/>
      <c r="J2441" s="7">
        <v>0</v>
      </c>
      <c r="L2441" s="59"/>
      <c r="M2441" s="7">
        <v>0</v>
      </c>
    </row>
    <row r="2442" spans="1:22" customFormat="1" hidden="1">
      <c r="B2442" s="5" t="s">
        <v>2456</v>
      </c>
      <c r="C2442" s="9" t="s">
        <v>25</v>
      </c>
      <c r="D2442" s="7">
        <v>0</v>
      </c>
      <c r="E2442" s="58"/>
      <c r="F2442" s="95"/>
      <c r="G2442" s="7">
        <v>0</v>
      </c>
      <c r="H2442" s="58"/>
      <c r="I2442" s="95"/>
      <c r="J2442" s="7">
        <v>0</v>
      </c>
      <c r="L2442" s="59"/>
      <c r="M2442" s="7">
        <v>0</v>
      </c>
    </row>
    <row r="2443" spans="1:22" customFormat="1" hidden="1">
      <c r="B2443" s="5" t="s">
        <v>2457</v>
      </c>
      <c r="C2443" s="9" t="s">
        <v>27</v>
      </c>
      <c r="D2443" s="7">
        <v>0</v>
      </c>
      <c r="E2443" s="58"/>
      <c r="F2443" s="95"/>
      <c r="G2443" s="7">
        <v>0</v>
      </c>
      <c r="H2443" s="58"/>
      <c r="I2443" s="95"/>
      <c r="J2443" s="7">
        <v>0</v>
      </c>
      <c r="L2443" s="59"/>
      <c r="M2443" s="7">
        <v>0</v>
      </c>
    </row>
    <row r="2444" spans="1:22" customFormat="1" hidden="1">
      <c r="B2444" s="5" t="s">
        <v>2458</v>
      </c>
      <c r="C2444" s="9" t="s">
        <v>29</v>
      </c>
      <c r="D2444" s="7">
        <v>0</v>
      </c>
      <c r="E2444" s="58"/>
      <c r="F2444" s="95"/>
      <c r="G2444" s="7">
        <v>0</v>
      </c>
      <c r="H2444" s="58"/>
      <c r="I2444" s="95"/>
      <c r="J2444" s="7">
        <v>0</v>
      </c>
      <c r="L2444" s="59"/>
      <c r="M2444" s="7">
        <v>0</v>
      </c>
    </row>
    <row r="2445" spans="1:22" customFormat="1" hidden="1">
      <c r="B2445" s="5" t="s">
        <v>2459</v>
      </c>
      <c r="C2445" s="9" t="s">
        <v>31</v>
      </c>
      <c r="D2445" s="7">
        <v>0</v>
      </c>
      <c r="E2445" s="58"/>
      <c r="F2445" s="95"/>
      <c r="G2445" s="7">
        <v>0</v>
      </c>
      <c r="H2445" s="58"/>
      <c r="I2445" s="95"/>
      <c r="J2445" s="7">
        <v>0</v>
      </c>
      <c r="L2445" s="59"/>
      <c r="M2445" s="7">
        <v>0</v>
      </c>
    </row>
    <row r="2446" spans="1:22" hidden="1">
      <c r="A2446" s="21" t="s">
        <v>5618</v>
      </c>
      <c r="B2446" s="99" t="s">
        <v>5783</v>
      </c>
      <c r="C2446" s="71" t="s">
        <v>33</v>
      </c>
      <c r="D2446" s="125">
        <f>SUM(D2447:D2464)</f>
        <v>12190</v>
      </c>
      <c r="E2446" s="108"/>
      <c r="F2446" s="126"/>
      <c r="G2446" s="125">
        <f>SUM(G2447:G2464)</f>
        <v>5827</v>
      </c>
      <c r="H2446" s="108"/>
      <c r="I2446" s="126"/>
      <c r="J2446" s="125">
        <f>SUM(J2447:J2464)</f>
        <v>5827</v>
      </c>
      <c r="L2446" s="65"/>
      <c r="M2446" s="178">
        <f>SUM(M2447:M2464)</f>
        <v>7105</v>
      </c>
      <c r="P2446" s="212">
        <f>SUM(P2449:P2451)</f>
        <v>7105</v>
      </c>
      <c r="S2446" s="212">
        <f>SUM(S2449:S2451)</f>
        <v>7105</v>
      </c>
      <c r="V2446" s="212">
        <f>V2449+V2451</f>
        <v>0</v>
      </c>
    </row>
    <row r="2447" spans="1:22" customFormat="1" hidden="1">
      <c r="B2447" s="5" t="s">
        <v>2460</v>
      </c>
      <c r="C2447" s="9" t="s">
        <v>35</v>
      </c>
      <c r="D2447" s="7">
        <v>0</v>
      </c>
      <c r="E2447" s="58"/>
      <c r="F2447" s="95"/>
      <c r="G2447" s="7">
        <v>0</v>
      </c>
      <c r="H2447" s="58"/>
      <c r="I2447" s="95"/>
      <c r="J2447" s="7">
        <v>0</v>
      </c>
      <c r="L2447" s="59"/>
      <c r="M2447" s="7">
        <v>0</v>
      </c>
    </row>
    <row r="2448" spans="1:22" customFormat="1" hidden="1">
      <c r="B2448" s="5" t="s">
        <v>2461</v>
      </c>
      <c r="C2448" s="9" t="s">
        <v>37</v>
      </c>
      <c r="D2448" s="7">
        <v>0</v>
      </c>
      <c r="E2448" s="58"/>
      <c r="F2448" s="95"/>
      <c r="G2448" s="7">
        <v>0</v>
      </c>
      <c r="H2448" s="58"/>
      <c r="I2448" s="95"/>
      <c r="J2448" s="7">
        <v>0</v>
      </c>
      <c r="L2448" s="59"/>
      <c r="M2448" s="7">
        <v>0</v>
      </c>
    </row>
    <row r="2449" spans="1:22" hidden="1">
      <c r="A2449" s="21" t="s">
        <v>5618</v>
      </c>
      <c r="B2449" s="30" t="s">
        <v>5784</v>
      </c>
      <c r="C2449" s="36" t="s">
        <v>39</v>
      </c>
      <c r="D2449" s="128">
        <v>2008</v>
      </c>
      <c r="E2449" s="108">
        <f>IF(D2449&lt;G2449,G2449-D2449,0)</f>
        <v>0</v>
      </c>
      <c r="F2449" s="108">
        <f>IF(D2449&gt;G2449,D2449-G2449,0)</f>
        <v>1048</v>
      </c>
      <c r="G2449" s="128">
        <v>960</v>
      </c>
      <c r="H2449" s="108"/>
      <c r="I2449" s="108"/>
      <c r="J2449" s="128">
        <f>+G2449+H2449-I2449</f>
        <v>960</v>
      </c>
      <c r="L2449" s="65"/>
      <c r="M2449" s="128">
        <v>1184</v>
      </c>
      <c r="P2449" s="59">
        <f>M2449+N2449-O2449</f>
        <v>1184</v>
      </c>
      <c r="S2449" s="59">
        <f>P2449+Q2449-R2449</f>
        <v>1184</v>
      </c>
      <c r="U2449" s="21">
        <v>1184</v>
      </c>
      <c r="V2449" s="59">
        <f>S2449+T2449-U2449</f>
        <v>0</v>
      </c>
    </row>
    <row r="2450" spans="1:22" customFormat="1" hidden="1">
      <c r="B2450" s="5" t="s">
        <v>2462</v>
      </c>
      <c r="C2450" s="9" t="s">
        <v>41</v>
      </c>
      <c r="D2450" s="7">
        <v>0</v>
      </c>
      <c r="E2450" s="58"/>
      <c r="F2450" s="95"/>
      <c r="G2450" s="7">
        <v>0</v>
      </c>
      <c r="H2450" s="58"/>
      <c r="I2450" s="95"/>
      <c r="J2450" s="7">
        <v>0</v>
      </c>
      <c r="L2450" s="59"/>
      <c r="M2450" s="7">
        <v>0</v>
      </c>
    </row>
    <row r="2451" spans="1:22" hidden="1">
      <c r="A2451" s="21" t="s">
        <v>5618</v>
      </c>
      <c r="B2451" s="30" t="s">
        <v>5785</v>
      </c>
      <c r="C2451" s="36" t="s">
        <v>43</v>
      </c>
      <c r="D2451" s="128">
        <v>10182</v>
      </c>
      <c r="E2451" s="108">
        <f>IF(D2451&lt;G2451,G2451-D2451,0)</f>
        <v>0</v>
      </c>
      <c r="F2451" s="108">
        <f>IF(D2451&gt;G2451,D2451-G2451,0)</f>
        <v>5315</v>
      </c>
      <c r="G2451" s="128">
        <v>4867</v>
      </c>
      <c r="H2451" s="108"/>
      <c r="I2451" s="108"/>
      <c r="J2451" s="128">
        <f>+G2451+H2451-I2451</f>
        <v>4867</v>
      </c>
      <c r="L2451" s="65"/>
      <c r="M2451" s="128">
        <v>5921</v>
      </c>
      <c r="P2451" s="59">
        <f>M2451+N2451-O2451</f>
        <v>5921</v>
      </c>
      <c r="S2451" s="59">
        <f>P2451+Q2451-R2451</f>
        <v>5921</v>
      </c>
      <c r="U2451" s="21">
        <v>5921</v>
      </c>
      <c r="V2451" s="59">
        <f>S2451+T2451-U2451</f>
        <v>0</v>
      </c>
    </row>
    <row r="2452" spans="1:22" customFormat="1" hidden="1">
      <c r="B2452" s="5" t="s">
        <v>2463</v>
      </c>
      <c r="C2452" s="9" t="s">
        <v>45</v>
      </c>
      <c r="D2452" s="7">
        <v>0</v>
      </c>
      <c r="E2452" s="58"/>
      <c r="F2452" s="95"/>
      <c r="G2452" s="7">
        <v>0</v>
      </c>
      <c r="H2452" s="58"/>
      <c r="I2452" s="95"/>
      <c r="J2452" s="7">
        <v>0</v>
      </c>
      <c r="L2452" s="59"/>
      <c r="M2452" s="7">
        <v>0</v>
      </c>
    </row>
    <row r="2453" spans="1:22" customFormat="1" hidden="1">
      <c r="B2453" s="5" t="s">
        <v>2464</v>
      </c>
      <c r="C2453" s="56" t="s">
        <v>47</v>
      </c>
      <c r="D2453" s="7">
        <v>0</v>
      </c>
      <c r="E2453" s="58"/>
      <c r="F2453" s="95"/>
      <c r="G2453" s="7">
        <v>0</v>
      </c>
      <c r="H2453" s="58"/>
      <c r="I2453" s="95"/>
      <c r="J2453" s="7">
        <v>0</v>
      </c>
      <c r="L2453" s="59"/>
      <c r="M2453" s="7">
        <v>0</v>
      </c>
    </row>
    <row r="2454" spans="1:22" customFormat="1" hidden="1">
      <c r="B2454" s="5" t="s">
        <v>2465</v>
      </c>
      <c r="C2454" s="9" t="s">
        <v>49</v>
      </c>
      <c r="D2454" s="7">
        <v>0</v>
      </c>
      <c r="E2454" s="58"/>
      <c r="F2454" s="95"/>
      <c r="G2454" s="7">
        <v>0</v>
      </c>
      <c r="H2454" s="58"/>
      <c r="I2454" s="95"/>
      <c r="J2454" s="7">
        <v>0</v>
      </c>
      <c r="L2454" s="59"/>
      <c r="M2454" s="7">
        <v>0</v>
      </c>
    </row>
    <row r="2455" spans="1:22" customFormat="1" hidden="1">
      <c r="B2455" s="5" t="s">
        <v>2466</v>
      </c>
      <c r="C2455" s="9" t="s">
        <v>51</v>
      </c>
      <c r="D2455" s="7">
        <v>0</v>
      </c>
      <c r="E2455" s="58"/>
      <c r="F2455" s="95"/>
      <c r="G2455" s="7">
        <v>0</v>
      </c>
      <c r="H2455" s="58"/>
      <c r="I2455" s="95"/>
      <c r="J2455" s="7">
        <v>0</v>
      </c>
      <c r="L2455" s="59"/>
      <c r="M2455" s="7">
        <v>0</v>
      </c>
    </row>
    <row r="2456" spans="1:22" customFormat="1" hidden="1">
      <c r="B2456" s="5" t="s">
        <v>2467</v>
      </c>
      <c r="C2456" s="9" t="s">
        <v>53</v>
      </c>
      <c r="D2456" s="7">
        <v>0</v>
      </c>
      <c r="E2456" s="58"/>
      <c r="F2456" s="95"/>
      <c r="G2456" s="7">
        <v>0</v>
      </c>
      <c r="H2456" s="58"/>
      <c r="I2456" s="95"/>
      <c r="J2456" s="7">
        <v>0</v>
      </c>
      <c r="L2456" s="59"/>
      <c r="M2456" s="7">
        <v>0</v>
      </c>
    </row>
    <row r="2457" spans="1:22" customFormat="1" hidden="1">
      <c r="B2457" s="5" t="s">
        <v>2468</v>
      </c>
      <c r="C2457" s="9" t="s">
        <v>55</v>
      </c>
      <c r="D2457" s="7">
        <v>0</v>
      </c>
      <c r="E2457" s="58"/>
      <c r="F2457" s="95"/>
      <c r="G2457" s="7">
        <v>0</v>
      </c>
      <c r="H2457" s="58"/>
      <c r="I2457" s="95"/>
      <c r="J2457" s="7">
        <v>0</v>
      </c>
      <c r="L2457" s="59"/>
      <c r="M2457" s="7">
        <v>0</v>
      </c>
    </row>
    <row r="2458" spans="1:22" customFormat="1" hidden="1">
      <c r="B2458" s="5" t="s">
        <v>2469</v>
      </c>
      <c r="C2458" s="9" t="s">
        <v>57</v>
      </c>
      <c r="D2458" s="7">
        <v>0</v>
      </c>
      <c r="E2458" s="58"/>
      <c r="F2458" s="95"/>
      <c r="G2458" s="7">
        <v>0</v>
      </c>
      <c r="H2458" s="58"/>
      <c r="I2458" s="95"/>
      <c r="J2458" s="7">
        <v>0</v>
      </c>
      <c r="L2458" s="59"/>
      <c r="M2458" s="7">
        <v>0</v>
      </c>
    </row>
    <row r="2459" spans="1:22" customFormat="1" hidden="1">
      <c r="B2459" s="5" t="s">
        <v>2470</v>
      </c>
      <c r="C2459" s="9" t="s">
        <v>59</v>
      </c>
      <c r="D2459" s="7">
        <v>0</v>
      </c>
      <c r="E2459" s="58"/>
      <c r="F2459" s="95"/>
      <c r="G2459" s="7">
        <v>0</v>
      </c>
      <c r="H2459" s="58"/>
      <c r="I2459" s="95"/>
      <c r="J2459" s="7">
        <v>0</v>
      </c>
      <c r="L2459" s="59"/>
      <c r="M2459" s="7">
        <v>0</v>
      </c>
    </row>
    <row r="2460" spans="1:22" customFormat="1" hidden="1">
      <c r="B2460" s="5" t="s">
        <v>2471</v>
      </c>
      <c r="C2460" s="9" t="s">
        <v>61</v>
      </c>
      <c r="D2460" s="7">
        <v>0</v>
      </c>
      <c r="E2460" s="58"/>
      <c r="F2460" s="95"/>
      <c r="G2460" s="7">
        <v>0</v>
      </c>
      <c r="H2460" s="58"/>
      <c r="I2460" s="95"/>
      <c r="J2460" s="7">
        <v>0</v>
      </c>
      <c r="L2460" s="59"/>
      <c r="M2460" s="7">
        <v>0</v>
      </c>
    </row>
    <row r="2461" spans="1:22" customFormat="1" hidden="1">
      <c r="B2461" s="5" t="s">
        <v>2472</v>
      </c>
      <c r="C2461" s="56" t="s">
        <v>63</v>
      </c>
      <c r="D2461" s="7">
        <v>0</v>
      </c>
      <c r="E2461" s="58"/>
      <c r="F2461" s="95"/>
      <c r="G2461" s="7">
        <v>0</v>
      </c>
      <c r="H2461" s="58"/>
      <c r="I2461" s="95"/>
      <c r="J2461" s="7">
        <v>0</v>
      </c>
      <c r="L2461" s="59"/>
      <c r="M2461" s="7">
        <v>0</v>
      </c>
    </row>
    <row r="2462" spans="1:22" customFormat="1" hidden="1">
      <c r="B2462" s="5" t="s">
        <v>2473</v>
      </c>
      <c r="C2462" s="56" t="s">
        <v>65</v>
      </c>
      <c r="D2462" s="7">
        <v>0</v>
      </c>
      <c r="E2462" s="58"/>
      <c r="F2462" s="95"/>
      <c r="G2462" s="7">
        <v>0</v>
      </c>
      <c r="H2462" s="58"/>
      <c r="I2462" s="95"/>
      <c r="J2462" s="7">
        <v>0</v>
      </c>
      <c r="L2462" s="59"/>
      <c r="M2462" s="7">
        <v>0</v>
      </c>
    </row>
    <row r="2463" spans="1:22" customFormat="1" hidden="1">
      <c r="B2463" s="5" t="s">
        <v>2474</v>
      </c>
      <c r="C2463" s="56" t="s">
        <v>67</v>
      </c>
      <c r="D2463" s="7">
        <v>0</v>
      </c>
      <c r="E2463" s="58"/>
      <c r="F2463" s="95"/>
      <c r="G2463" s="7">
        <v>0</v>
      </c>
      <c r="H2463" s="58"/>
      <c r="I2463" s="95"/>
      <c r="J2463" s="7">
        <v>0</v>
      </c>
      <c r="L2463" s="59"/>
      <c r="M2463" s="7">
        <v>0</v>
      </c>
    </row>
    <row r="2464" spans="1:22" customFormat="1" hidden="1">
      <c r="B2464" s="5" t="s">
        <v>2475</v>
      </c>
      <c r="C2464" s="9" t="s">
        <v>69</v>
      </c>
      <c r="D2464" s="7">
        <v>0</v>
      </c>
      <c r="E2464" s="58"/>
      <c r="F2464" s="95"/>
      <c r="G2464" s="7">
        <v>0</v>
      </c>
      <c r="H2464" s="58"/>
      <c r="I2464" s="95"/>
      <c r="J2464" s="7">
        <v>0</v>
      </c>
      <c r="L2464" s="59"/>
      <c r="M2464" s="7">
        <v>0</v>
      </c>
    </row>
    <row r="2465" spans="1:13" hidden="1">
      <c r="A2465" s="21" t="s">
        <v>5618</v>
      </c>
      <c r="B2465" s="99" t="s">
        <v>5786</v>
      </c>
      <c r="C2465" s="71" t="s">
        <v>71</v>
      </c>
      <c r="D2465" s="125">
        <f>SUM(D2466:D2474)</f>
        <v>15000</v>
      </c>
      <c r="E2465" s="108"/>
      <c r="F2465" s="126"/>
      <c r="G2465" s="125">
        <f>SUM(G2466:G2474)</f>
        <v>5000</v>
      </c>
      <c r="H2465" s="108"/>
      <c r="I2465" s="126"/>
      <c r="J2465" s="125">
        <f>SUM(J2466:J2474)</f>
        <v>0</v>
      </c>
      <c r="L2465" s="65"/>
      <c r="M2465" s="125">
        <f>SUM(M2466:M2474)</f>
        <v>0</v>
      </c>
    </row>
    <row r="2466" spans="1:13" customFormat="1" hidden="1">
      <c r="B2466" s="5" t="s">
        <v>2476</v>
      </c>
      <c r="C2466" s="9" t="s">
        <v>73</v>
      </c>
      <c r="D2466" s="7">
        <v>0</v>
      </c>
      <c r="E2466" s="58"/>
      <c r="F2466" s="95"/>
      <c r="G2466" s="7">
        <v>0</v>
      </c>
      <c r="H2466" s="58"/>
      <c r="I2466" s="95"/>
      <c r="J2466" s="7">
        <v>0</v>
      </c>
      <c r="L2466" s="59"/>
      <c r="M2466" s="7">
        <v>0</v>
      </c>
    </row>
    <row r="2467" spans="1:13" customFormat="1" hidden="1">
      <c r="B2467" s="5" t="s">
        <v>2477</v>
      </c>
      <c r="C2467" s="9" t="s">
        <v>75</v>
      </c>
      <c r="D2467" s="7">
        <v>0</v>
      </c>
      <c r="E2467" s="58"/>
      <c r="F2467" s="95"/>
      <c r="G2467" s="7">
        <v>0</v>
      </c>
      <c r="H2467" s="58"/>
      <c r="I2467" s="95"/>
      <c r="J2467" s="7">
        <v>0</v>
      </c>
      <c r="L2467" s="59"/>
      <c r="M2467" s="7">
        <v>0</v>
      </c>
    </row>
    <row r="2468" spans="1:13" customFormat="1" hidden="1">
      <c r="B2468" s="5" t="s">
        <v>2478</v>
      </c>
      <c r="C2468" s="9" t="s">
        <v>77</v>
      </c>
      <c r="D2468" s="7">
        <v>0</v>
      </c>
      <c r="E2468" s="58"/>
      <c r="F2468" s="95"/>
      <c r="G2468" s="7">
        <v>0</v>
      </c>
      <c r="H2468" s="58"/>
      <c r="I2468" s="95"/>
      <c r="J2468" s="7">
        <v>0</v>
      </c>
      <c r="L2468" s="59"/>
      <c r="M2468" s="7">
        <v>0</v>
      </c>
    </row>
    <row r="2469" spans="1:13" customFormat="1" hidden="1">
      <c r="B2469" s="5" t="s">
        <v>2479</v>
      </c>
      <c r="C2469" s="9" t="s">
        <v>79</v>
      </c>
      <c r="D2469" s="7">
        <v>0</v>
      </c>
      <c r="E2469" s="58"/>
      <c r="F2469" s="95"/>
      <c r="G2469" s="7">
        <v>0</v>
      </c>
      <c r="H2469" s="58"/>
      <c r="I2469" s="95"/>
      <c r="J2469" s="7">
        <v>0</v>
      </c>
      <c r="L2469" s="59"/>
      <c r="M2469" s="7">
        <v>0</v>
      </c>
    </row>
    <row r="2470" spans="1:13" hidden="1">
      <c r="A2470" s="21" t="s">
        <v>5618</v>
      </c>
      <c r="B2470" s="30" t="s">
        <v>5911</v>
      </c>
      <c r="C2470" s="36" t="s">
        <v>83</v>
      </c>
      <c r="D2470" s="128">
        <v>10000</v>
      </c>
      <c r="E2470" s="108">
        <f>IF(D2470&lt;G2470,G2470-D2470,0)</f>
        <v>0</v>
      </c>
      <c r="F2470" s="108">
        <f>IF(D2470&gt;G2470,D2470-G2470,0)</f>
        <v>10000</v>
      </c>
      <c r="G2470" s="128">
        <v>0</v>
      </c>
      <c r="H2470" s="108"/>
      <c r="I2470" s="108"/>
      <c r="J2470" s="128">
        <f t="shared" ref="J2470:J2471" si="26">+G2470+H2470-I2470</f>
        <v>0</v>
      </c>
      <c r="L2470" s="65"/>
      <c r="M2470" s="128">
        <f t="shared" ref="M2470:M2471" si="27">+J2470+K2470-L2470</f>
        <v>0</v>
      </c>
    </row>
    <row r="2471" spans="1:13" hidden="1">
      <c r="A2471" s="21" t="s">
        <v>5618</v>
      </c>
      <c r="B2471" s="30" t="s">
        <v>5787</v>
      </c>
      <c r="C2471" s="36" t="s">
        <v>79</v>
      </c>
      <c r="D2471" s="128">
        <v>5000</v>
      </c>
      <c r="E2471" s="108">
        <f>IF(D2471&lt;G2471,G2471-D2471,0)</f>
        <v>0</v>
      </c>
      <c r="F2471" s="108">
        <f>IF(D2471&gt;G2471,D2471-G2471,0)</f>
        <v>0</v>
      </c>
      <c r="G2471" s="128">
        <v>5000</v>
      </c>
      <c r="H2471" s="108"/>
      <c r="I2471" s="108">
        <v>5000</v>
      </c>
      <c r="J2471" s="128">
        <f t="shared" si="26"/>
        <v>0</v>
      </c>
      <c r="L2471" s="65"/>
      <c r="M2471" s="128">
        <f t="shared" si="27"/>
        <v>0</v>
      </c>
    </row>
    <row r="2472" spans="1:13" customFormat="1" hidden="1">
      <c r="B2472" s="5" t="s">
        <v>2480</v>
      </c>
      <c r="C2472" s="9" t="s">
        <v>85</v>
      </c>
      <c r="D2472" s="7">
        <v>0</v>
      </c>
      <c r="E2472" s="58"/>
      <c r="F2472" s="95"/>
      <c r="G2472" s="7">
        <v>0</v>
      </c>
      <c r="H2472" s="58"/>
      <c r="I2472" s="95"/>
      <c r="J2472" s="7">
        <v>0</v>
      </c>
      <c r="L2472" s="59"/>
      <c r="M2472" s="7">
        <v>0</v>
      </c>
    </row>
    <row r="2473" spans="1:13" customFormat="1" hidden="1">
      <c r="B2473" s="5" t="s">
        <v>2481</v>
      </c>
      <c r="C2473" s="9" t="s">
        <v>87</v>
      </c>
      <c r="D2473" s="7">
        <v>0</v>
      </c>
      <c r="E2473" s="58"/>
      <c r="F2473" s="95"/>
      <c r="G2473" s="7">
        <v>0</v>
      </c>
      <c r="H2473" s="58"/>
      <c r="I2473" s="95"/>
      <c r="J2473" s="7">
        <v>0</v>
      </c>
      <c r="L2473" s="59"/>
      <c r="M2473" s="7">
        <v>0</v>
      </c>
    </row>
    <row r="2474" spans="1:13" customFormat="1" hidden="1">
      <c r="B2474" s="5" t="s">
        <v>2482</v>
      </c>
      <c r="C2474" s="9" t="s">
        <v>89</v>
      </c>
      <c r="D2474" s="7">
        <v>0</v>
      </c>
      <c r="E2474" s="58"/>
      <c r="F2474" s="95"/>
      <c r="G2474" s="7">
        <v>0</v>
      </c>
      <c r="H2474" s="58"/>
      <c r="I2474" s="95"/>
      <c r="J2474" s="7">
        <v>0</v>
      </c>
      <c r="L2474" s="59"/>
      <c r="M2474" s="7">
        <v>0</v>
      </c>
    </row>
    <row r="2475" spans="1:13" customFormat="1" hidden="1">
      <c r="B2475" s="1" t="s">
        <v>2483</v>
      </c>
      <c r="C2475" s="4" t="s">
        <v>91</v>
      </c>
      <c r="D2475" s="10">
        <f>SUM(D2476:D2487)</f>
        <v>0</v>
      </c>
      <c r="E2475" s="58"/>
      <c r="F2475" s="96"/>
      <c r="G2475" s="10">
        <f>SUM(G2476:G2487)</f>
        <v>0</v>
      </c>
      <c r="H2475" s="58"/>
      <c r="I2475" s="96"/>
      <c r="J2475" s="10">
        <f>SUM(J2476:J2487)</f>
        <v>0</v>
      </c>
      <c r="L2475" s="59"/>
      <c r="M2475" s="10">
        <f>SUM(M2476:M2487)</f>
        <v>0</v>
      </c>
    </row>
    <row r="2476" spans="1:13" customFormat="1" hidden="1">
      <c r="B2476" s="5" t="s">
        <v>2484</v>
      </c>
      <c r="C2476" s="9" t="s">
        <v>93</v>
      </c>
      <c r="D2476" s="7">
        <v>0</v>
      </c>
      <c r="E2476" s="58"/>
      <c r="F2476" s="95"/>
      <c r="G2476" s="7">
        <v>0</v>
      </c>
      <c r="H2476" s="58"/>
      <c r="I2476" s="95"/>
      <c r="J2476" s="7">
        <v>0</v>
      </c>
      <c r="L2476" s="59"/>
      <c r="M2476" s="7">
        <v>0</v>
      </c>
    </row>
    <row r="2477" spans="1:13" customFormat="1" hidden="1">
      <c r="B2477" s="5" t="s">
        <v>2484</v>
      </c>
      <c r="C2477" s="9" t="s">
        <v>95</v>
      </c>
      <c r="D2477" s="7">
        <v>0</v>
      </c>
      <c r="E2477" s="58"/>
      <c r="F2477" s="95"/>
      <c r="G2477" s="7">
        <v>0</v>
      </c>
      <c r="H2477" s="58"/>
      <c r="I2477" s="95"/>
      <c r="J2477" s="7">
        <v>0</v>
      </c>
      <c r="L2477" s="59"/>
      <c r="M2477" s="7">
        <v>0</v>
      </c>
    </row>
    <row r="2478" spans="1:13" customFormat="1" hidden="1">
      <c r="B2478" s="5" t="s">
        <v>2485</v>
      </c>
      <c r="C2478" s="9" t="s">
        <v>97</v>
      </c>
      <c r="D2478" s="7">
        <v>0</v>
      </c>
      <c r="E2478" s="58"/>
      <c r="F2478" s="95"/>
      <c r="G2478" s="7">
        <v>0</v>
      </c>
      <c r="H2478" s="58"/>
      <c r="I2478" s="95"/>
      <c r="J2478" s="7">
        <v>0</v>
      </c>
      <c r="L2478" s="59"/>
      <c r="M2478" s="7">
        <v>0</v>
      </c>
    </row>
    <row r="2479" spans="1:13" customFormat="1" hidden="1">
      <c r="B2479" s="5" t="s">
        <v>2486</v>
      </c>
      <c r="C2479" s="56" t="s">
        <v>99</v>
      </c>
      <c r="D2479" s="7">
        <v>0</v>
      </c>
      <c r="E2479" s="58"/>
      <c r="F2479" s="95"/>
      <c r="G2479" s="7">
        <v>0</v>
      </c>
      <c r="H2479" s="58"/>
      <c r="I2479" s="95"/>
      <c r="J2479" s="7">
        <v>0</v>
      </c>
      <c r="L2479" s="59"/>
      <c r="M2479" s="7">
        <v>0</v>
      </c>
    </row>
    <row r="2480" spans="1:13" customFormat="1" hidden="1">
      <c r="B2480" s="5" t="s">
        <v>2487</v>
      </c>
      <c r="C2480" s="9" t="s">
        <v>101</v>
      </c>
      <c r="D2480" s="7">
        <v>0</v>
      </c>
      <c r="E2480" s="58"/>
      <c r="F2480" s="95"/>
      <c r="G2480" s="7">
        <v>0</v>
      </c>
      <c r="H2480" s="58"/>
      <c r="I2480" s="95"/>
      <c r="J2480" s="7">
        <v>0</v>
      </c>
      <c r="L2480" s="59"/>
      <c r="M2480" s="7">
        <v>0</v>
      </c>
    </row>
    <row r="2481" spans="2:13" customFormat="1" hidden="1">
      <c r="B2481" s="5" t="s">
        <v>2488</v>
      </c>
      <c r="C2481" s="56" t="s">
        <v>103</v>
      </c>
      <c r="D2481" s="7">
        <v>0</v>
      </c>
      <c r="E2481" s="58"/>
      <c r="F2481" s="95"/>
      <c r="G2481" s="7">
        <v>0</v>
      </c>
      <c r="H2481" s="58"/>
      <c r="I2481" s="95"/>
      <c r="J2481" s="7">
        <v>0</v>
      </c>
      <c r="L2481" s="59"/>
      <c r="M2481" s="7">
        <v>0</v>
      </c>
    </row>
    <row r="2482" spans="2:13" customFormat="1" hidden="1">
      <c r="B2482" s="5" t="s">
        <v>2489</v>
      </c>
      <c r="C2482" s="56" t="s">
        <v>105</v>
      </c>
      <c r="D2482" s="7">
        <v>0</v>
      </c>
      <c r="E2482" s="58"/>
      <c r="F2482" s="95"/>
      <c r="G2482" s="7">
        <v>0</v>
      </c>
      <c r="H2482" s="58"/>
      <c r="I2482" s="95"/>
      <c r="J2482" s="7">
        <v>0</v>
      </c>
      <c r="L2482" s="59"/>
      <c r="M2482" s="7">
        <v>0</v>
      </c>
    </row>
    <row r="2483" spans="2:13" customFormat="1" hidden="1">
      <c r="B2483" s="5" t="s">
        <v>2490</v>
      </c>
      <c r="C2483" s="56" t="s">
        <v>107</v>
      </c>
      <c r="D2483" s="7">
        <v>0</v>
      </c>
      <c r="E2483" s="58"/>
      <c r="F2483" s="95"/>
      <c r="G2483" s="7">
        <v>0</v>
      </c>
      <c r="H2483" s="58"/>
      <c r="I2483" s="95"/>
      <c r="J2483" s="7">
        <v>0</v>
      </c>
      <c r="L2483" s="59"/>
      <c r="M2483" s="7">
        <v>0</v>
      </c>
    </row>
    <row r="2484" spans="2:13" customFormat="1" hidden="1">
      <c r="B2484" s="5" t="s">
        <v>2491</v>
      </c>
      <c r="C2484" s="9" t="s">
        <v>109</v>
      </c>
      <c r="D2484" s="7">
        <v>0</v>
      </c>
      <c r="E2484" s="58"/>
      <c r="F2484" s="95"/>
      <c r="G2484" s="7">
        <v>0</v>
      </c>
      <c r="H2484" s="58"/>
      <c r="I2484" s="95"/>
      <c r="J2484" s="7">
        <v>0</v>
      </c>
      <c r="L2484" s="59"/>
      <c r="M2484" s="7">
        <v>0</v>
      </c>
    </row>
    <row r="2485" spans="2:13" customFormat="1" hidden="1">
      <c r="B2485" s="5" t="s">
        <v>2492</v>
      </c>
      <c r="C2485" s="9" t="s">
        <v>111</v>
      </c>
      <c r="D2485" s="7">
        <v>0</v>
      </c>
      <c r="E2485" s="58"/>
      <c r="F2485" s="95"/>
      <c r="G2485" s="7">
        <v>0</v>
      </c>
      <c r="H2485" s="58"/>
      <c r="I2485" s="95"/>
      <c r="J2485" s="7">
        <v>0</v>
      </c>
      <c r="L2485" s="59"/>
      <c r="M2485" s="7">
        <v>0</v>
      </c>
    </row>
    <row r="2486" spans="2:13" customFormat="1" hidden="1">
      <c r="B2486" s="5" t="s">
        <v>2493</v>
      </c>
      <c r="C2486" s="9" t="s">
        <v>113</v>
      </c>
      <c r="D2486" s="7">
        <v>0</v>
      </c>
      <c r="E2486" s="58"/>
      <c r="F2486" s="95"/>
      <c r="G2486" s="7">
        <v>0</v>
      </c>
      <c r="H2486" s="58"/>
      <c r="I2486" s="95"/>
      <c r="J2486" s="7">
        <v>0</v>
      </c>
      <c r="L2486" s="59"/>
      <c r="M2486" s="7">
        <v>0</v>
      </c>
    </row>
    <row r="2487" spans="2:13" customFormat="1" hidden="1">
      <c r="B2487" s="5" t="s">
        <v>2494</v>
      </c>
      <c r="C2487" s="9" t="s">
        <v>115</v>
      </c>
      <c r="D2487" s="7">
        <v>0</v>
      </c>
      <c r="E2487" s="58"/>
      <c r="F2487" s="95"/>
      <c r="G2487" s="7">
        <v>0</v>
      </c>
      <c r="H2487" s="58"/>
      <c r="I2487" s="95"/>
      <c r="J2487" s="7">
        <v>0</v>
      </c>
      <c r="L2487" s="59"/>
      <c r="M2487" s="7">
        <v>0</v>
      </c>
    </row>
    <row r="2488" spans="2:13" customFormat="1" hidden="1">
      <c r="B2488" s="1" t="s">
        <v>2495</v>
      </c>
      <c r="C2488" s="4" t="s">
        <v>117</v>
      </c>
      <c r="D2488" s="10">
        <f>SUM(D2489:D2491)</f>
        <v>0</v>
      </c>
      <c r="E2488" s="58"/>
      <c r="F2488" s="96"/>
      <c r="G2488" s="10">
        <f>SUM(G2489:G2491)</f>
        <v>0</v>
      </c>
      <c r="H2488" s="58"/>
      <c r="I2488" s="96"/>
      <c r="J2488" s="10">
        <f>SUM(J2489:J2491)</f>
        <v>0</v>
      </c>
      <c r="L2488" s="59"/>
      <c r="M2488" s="10">
        <f>SUM(M2489:M2491)</f>
        <v>0</v>
      </c>
    </row>
    <row r="2489" spans="2:13" customFormat="1" hidden="1">
      <c r="B2489" s="5" t="s">
        <v>2496</v>
      </c>
      <c r="C2489" s="9" t="s">
        <v>119</v>
      </c>
      <c r="D2489" s="7">
        <v>0</v>
      </c>
      <c r="E2489" s="58"/>
      <c r="F2489" s="95"/>
      <c r="G2489" s="7">
        <v>0</v>
      </c>
      <c r="H2489" s="58"/>
      <c r="I2489" s="95"/>
      <c r="J2489" s="7">
        <v>0</v>
      </c>
      <c r="L2489" s="59"/>
      <c r="M2489" s="7">
        <v>0</v>
      </c>
    </row>
    <row r="2490" spans="2:13" customFormat="1" hidden="1">
      <c r="B2490" s="5" t="s">
        <v>2497</v>
      </c>
      <c r="C2490" s="9" t="s">
        <v>121</v>
      </c>
      <c r="D2490" s="7">
        <v>0</v>
      </c>
      <c r="E2490" s="58"/>
      <c r="F2490" s="95"/>
      <c r="G2490" s="7">
        <v>0</v>
      </c>
      <c r="H2490" s="58"/>
      <c r="I2490" s="95"/>
      <c r="J2490" s="7">
        <v>0</v>
      </c>
      <c r="L2490" s="59"/>
      <c r="M2490" s="7">
        <v>0</v>
      </c>
    </row>
    <row r="2491" spans="2:13" customFormat="1" hidden="1">
      <c r="B2491" s="5" t="s">
        <v>2498</v>
      </c>
      <c r="C2491" s="9" t="s">
        <v>123</v>
      </c>
      <c r="D2491" s="7">
        <v>0</v>
      </c>
      <c r="E2491" s="58"/>
      <c r="F2491" s="95"/>
      <c r="G2491" s="7">
        <v>0</v>
      </c>
      <c r="H2491" s="58"/>
      <c r="I2491" s="95"/>
      <c r="J2491" s="7">
        <v>0</v>
      </c>
      <c r="L2491" s="59"/>
      <c r="M2491" s="7">
        <v>0</v>
      </c>
    </row>
    <row r="2492" spans="2:13" customFormat="1" hidden="1">
      <c r="B2492" s="1" t="s">
        <v>2499</v>
      </c>
      <c r="C2492" s="4" t="s">
        <v>125</v>
      </c>
      <c r="D2492" s="10">
        <f>SUM(D2493:D2496)</f>
        <v>0</v>
      </c>
      <c r="E2492" s="58"/>
      <c r="F2492" s="96"/>
      <c r="G2492" s="10">
        <f>SUM(G2493:G2496)</f>
        <v>0</v>
      </c>
      <c r="H2492" s="58"/>
      <c r="I2492" s="96"/>
      <c r="J2492" s="10">
        <f>SUM(J2493:J2496)</f>
        <v>0</v>
      </c>
      <c r="L2492" s="59"/>
      <c r="M2492" s="10">
        <f>SUM(M2493:M2496)</f>
        <v>0</v>
      </c>
    </row>
    <row r="2493" spans="2:13" customFormat="1" hidden="1">
      <c r="B2493" s="5" t="s">
        <v>2500</v>
      </c>
      <c r="C2493" s="9" t="s">
        <v>127</v>
      </c>
      <c r="D2493" s="7">
        <v>0</v>
      </c>
      <c r="E2493" s="58"/>
      <c r="F2493" s="95"/>
      <c r="G2493" s="7">
        <v>0</v>
      </c>
      <c r="H2493" s="58"/>
      <c r="I2493" s="95"/>
      <c r="J2493" s="7">
        <v>0</v>
      </c>
      <c r="L2493" s="59"/>
      <c r="M2493" s="7">
        <v>0</v>
      </c>
    </row>
    <row r="2494" spans="2:13" customFormat="1" hidden="1">
      <c r="B2494" s="5" t="s">
        <v>2501</v>
      </c>
      <c r="C2494" s="9" t="s">
        <v>129</v>
      </c>
      <c r="D2494" s="7">
        <v>0</v>
      </c>
      <c r="E2494" s="58"/>
      <c r="F2494" s="95"/>
      <c r="G2494" s="7">
        <v>0</v>
      </c>
      <c r="H2494" s="58"/>
      <c r="I2494" s="95"/>
      <c r="J2494" s="7">
        <v>0</v>
      </c>
      <c r="L2494" s="59"/>
      <c r="M2494" s="7">
        <v>0</v>
      </c>
    </row>
    <row r="2495" spans="2:13" customFormat="1" hidden="1">
      <c r="B2495" s="5" t="s">
        <v>2502</v>
      </c>
      <c r="C2495" s="56" t="s">
        <v>131</v>
      </c>
      <c r="D2495" s="7">
        <v>0</v>
      </c>
      <c r="E2495" s="58"/>
      <c r="F2495" s="95"/>
      <c r="G2495" s="7">
        <v>0</v>
      </c>
      <c r="H2495" s="58"/>
      <c r="I2495" s="95"/>
      <c r="J2495" s="7">
        <v>0</v>
      </c>
      <c r="L2495" s="59"/>
      <c r="M2495" s="7">
        <v>0</v>
      </c>
    </row>
    <row r="2496" spans="2:13" customFormat="1" hidden="1">
      <c r="B2496" s="5" t="s">
        <v>2503</v>
      </c>
      <c r="C2496" s="9" t="s">
        <v>133</v>
      </c>
      <c r="D2496" s="7">
        <v>0</v>
      </c>
      <c r="E2496" s="58"/>
      <c r="F2496" s="95"/>
      <c r="G2496" s="7">
        <v>0</v>
      </c>
      <c r="H2496" s="58"/>
      <c r="I2496" s="95"/>
      <c r="J2496" s="7">
        <v>0</v>
      </c>
      <c r="L2496" s="59"/>
      <c r="M2496" s="7">
        <v>0</v>
      </c>
    </row>
    <row r="2497" spans="1:13" hidden="1">
      <c r="A2497" s="21" t="s">
        <v>5618</v>
      </c>
      <c r="B2497" s="99" t="s">
        <v>5788</v>
      </c>
      <c r="C2497" s="71" t="s">
        <v>135</v>
      </c>
      <c r="D2497" s="125">
        <f>SUM(D2498:D2500)</f>
        <v>1500</v>
      </c>
      <c r="E2497" s="108"/>
      <c r="F2497" s="126"/>
      <c r="G2497" s="125">
        <f>SUM(G2498:G2500)</f>
        <v>1500</v>
      </c>
      <c r="H2497" s="108"/>
      <c r="I2497" s="126"/>
      <c r="J2497" s="125">
        <f>SUM(J2498:J2500)</f>
        <v>123</v>
      </c>
      <c r="L2497" s="65"/>
      <c r="M2497" s="125">
        <f>SUM(M2498:M2500)</f>
        <v>0</v>
      </c>
    </row>
    <row r="2498" spans="1:13" hidden="1">
      <c r="A2498" s="21" t="s">
        <v>5618</v>
      </c>
      <c r="B2498" s="30" t="s">
        <v>5789</v>
      </c>
      <c r="C2498" s="36" t="s">
        <v>137</v>
      </c>
      <c r="D2498" s="128">
        <v>1500</v>
      </c>
      <c r="E2498" s="108">
        <f>IF(D2498&lt;G2498,G2498-D2498,0)</f>
        <v>0</v>
      </c>
      <c r="F2498" s="108">
        <f>IF(D2498&gt;G2498,D2498-G2498,0)</f>
        <v>0</v>
      </c>
      <c r="G2498" s="128">
        <v>1500</v>
      </c>
      <c r="H2498" s="108"/>
      <c r="I2498" s="108">
        <v>1377</v>
      </c>
      <c r="J2498" s="128">
        <f>+G2498+H2498-I2498</f>
        <v>123</v>
      </c>
      <c r="L2498" s="65"/>
      <c r="M2498" s="128">
        <v>0</v>
      </c>
    </row>
    <row r="2499" spans="1:13" customFormat="1" hidden="1">
      <c r="B2499" s="5" t="s">
        <v>2504</v>
      </c>
      <c r="C2499" s="9" t="s">
        <v>139</v>
      </c>
      <c r="D2499" s="7">
        <v>0</v>
      </c>
      <c r="E2499" s="58"/>
      <c r="F2499" s="95"/>
      <c r="G2499" s="7">
        <v>0</v>
      </c>
      <c r="H2499" s="58"/>
      <c r="I2499" s="95"/>
      <c r="J2499" s="7">
        <v>0</v>
      </c>
      <c r="L2499" s="59"/>
      <c r="M2499" s="7">
        <v>0</v>
      </c>
    </row>
    <row r="2500" spans="1:13" customFormat="1" hidden="1">
      <c r="B2500" s="5" t="s">
        <v>2505</v>
      </c>
      <c r="C2500" s="56" t="s">
        <v>141</v>
      </c>
      <c r="D2500" s="7">
        <v>0</v>
      </c>
      <c r="E2500" s="58"/>
      <c r="F2500" s="95"/>
      <c r="G2500" s="7">
        <v>0</v>
      </c>
      <c r="H2500" s="58"/>
      <c r="I2500" s="95"/>
      <c r="J2500" s="7">
        <v>0</v>
      </c>
      <c r="L2500" s="59"/>
      <c r="M2500" s="7">
        <v>0</v>
      </c>
    </row>
    <row r="2501" spans="1:13" hidden="1">
      <c r="A2501" s="21" t="s">
        <v>5618</v>
      </c>
      <c r="B2501" s="67" t="s">
        <v>5790</v>
      </c>
      <c r="C2501" s="67" t="s">
        <v>143</v>
      </c>
      <c r="D2501" s="130">
        <f>D2502+D2520+D2526+D2537+D2545+D2548+D2553+D2556</f>
        <v>13500</v>
      </c>
      <c r="E2501" s="108"/>
      <c r="F2501" s="106"/>
      <c r="G2501" s="130">
        <f>G2502+G2520+G2526+G2537+G2545+G2548+G2553+G2556</f>
        <v>8000</v>
      </c>
      <c r="H2501" s="108"/>
      <c r="I2501" s="106"/>
      <c r="J2501" s="130">
        <f>J2502+J2520+J2526+J2537+J2545+J2548+J2553+J2556</f>
        <v>4473.7299999999996</v>
      </c>
      <c r="L2501" s="65"/>
      <c r="M2501" s="130">
        <f>M2502+M2520+M2526+M2537+M2545+M2548+M2553+M2556</f>
        <v>0</v>
      </c>
    </row>
    <row r="2502" spans="1:13" hidden="1">
      <c r="A2502" s="21" t="s">
        <v>5618</v>
      </c>
      <c r="B2502" s="99" t="s">
        <v>5791</v>
      </c>
      <c r="C2502" s="71" t="s">
        <v>145</v>
      </c>
      <c r="D2502" s="130">
        <f>SUM(D2503:D2519)</f>
        <v>3500</v>
      </c>
      <c r="E2502" s="108"/>
      <c r="F2502" s="106"/>
      <c r="G2502" s="130">
        <f>SUM(G2503:G2519)</f>
        <v>3000</v>
      </c>
      <c r="H2502" s="108"/>
      <c r="I2502" s="106"/>
      <c r="J2502" s="130">
        <f>SUM(J2503:J2519)</f>
        <v>718.63</v>
      </c>
      <c r="L2502" s="65"/>
      <c r="M2502" s="130">
        <f>SUM(M2503:M2519)</f>
        <v>0</v>
      </c>
    </row>
    <row r="2503" spans="1:13" hidden="1">
      <c r="A2503" s="21" t="s">
        <v>5618</v>
      </c>
      <c r="B2503" s="30" t="s">
        <v>5792</v>
      </c>
      <c r="C2503" s="36" t="s">
        <v>147</v>
      </c>
      <c r="D2503" s="128">
        <v>2500</v>
      </c>
      <c r="E2503" s="108">
        <f>IF(D2503&lt;G2503,G2503-D2503,0)</f>
        <v>0</v>
      </c>
      <c r="F2503" s="108">
        <f>IF(D2503&gt;G2503,D2503-G2503,0)</f>
        <v>500</v>
      </c>
      <c r="G2503" s="128">
        <v>2000</v>
      </c>
      <c r="H2503" s="108"/>
      <c r="I2503" s="108">
        <v>1441.45</v>
      </c>
      <c r="J2503" s="128">
        <f t="shared" ref="J2503:J2504" si="28">+G2503+H2503-I2503</f>
        <v>558.54999999999995</v>
      </c>
      <c r="L2503" s="65"/>
      <c r="M2503" s="128">
        <v>0</v>
      </c>
    </row>
    <row r="2504" spans="1:13" hidden="1">
      <c r="A2504" s="21" t="s">
        <v>5618</v>
      </c>
      <c r="B2504" s="30" t="s">
        <v>5793</v>
      </c>
      <c r="C2504" s="36" t="s">
        <v>149</v>
      </c>
      <c r="D2504" s="128">
        <v>1000</v>
      </c>
      <c r="E2504" s="108">
        <f>IF(D2504&lt;G2504,G2504-D2504,0)</f>
        <v>0</v>
      </c>
      <c r="F2504" s="108">
        <f>IF(D2504&gt;G2504,D2504-G2504,0)</f>
        <v>0</v>
      </c>
      <c r="G2504" s="128">
        <v>1000</v>
      </c>
      <c r="H2504" s="108"/>
      <c r="I2504" s="108">
        <v>839.92</v>
      </c>
      <c r="J2504" s="128">
        <f t="shared" si="28"/>
        <v>160.08000000000004</v>
      </c>
      <c r="L2504" s="65"/>
      <c r="M2504" s="128">
        <v>0</v>
      </c>
    </row>
    <row r="2505" spans="1:13" customFormat="1" hidden="1">
      <c r="B2505" s="5" t="s">
        <v>2506</v>
      </c>
      <c r="C2505" s="56" t="s">
        <v>151</v>
      </c>
      <c r="D2505" s="7">
        <v>0</v>
      </c>
      <c r="E2505" s="58"/>
      <c r="F2505" s="95"/>
      <c r="G2505" s="7">
        <v>0</v>
      </c>
      <c r="H2505" s="58"/>
      <c r="I2505" s="95"/>
      <c r="J2505" s="7">
        <v>0</v>
      </c>
      <c r="L2505" s="59"/>
      <c r="M2505" s="7">
        <v>0</v>
      </c>
    </row>
    <row r="2506" spans="1:13" customFormat="1" hidden="1">
      <c r="B2506" s="5" t="s">
        <v>2507</v>
      </c>
      <c r="C2506" s="9" t="s">
        <v>153</v>
      </c>
      <c r="D2506" s="7">
        <v>0</v>
      </c>
      <c r="E2506" s="58"/>
      <c r="F2506" s="95"/>
      <c r="G2506" s="7">
        <v>0</v>
      </c>
      <c r="H2506" s="58"/>
      <c r="I2506" s="95"/>
      <c r="J2506" s="7">
        <v>0</v>
      </c>
      <c r="L2506" s="59"/>
      <c r="M2506" s="7">
        <v>0</v>
      </c>
    </row>
    <row r="2507" spans="1:13" customFormat="1" hidden="1">
      <c r="B2507" s="5" t="s">
        <v>2508</v>
      </c>
      <c r="C2507" s="9" t="s">
        <v>155</v>
      </c>
      <c r="D2507" s="7">
        <v>0</v>
      </c>
      <c r="E2507" s="58"/>
      <c r="F2507" s="95"/>
      <c r="G2507" s="7">
        <v>0</v>
      </c>
      <c r="H2507" s="58"/>
      <c r="I2507" s="95"/>
      <c r="J2507" s="7">
        <v>0</v>
      </c>
      <c r="L2507" s="59"/>
      <c r="M2507" s="7">
        <v>0</v>
      </c>
    </row>
    <row r="2508" spans="1:13" customFormat="1" hidden="1">
      <c r="B2508" s="5" t="s">
        <v>2509</v>
      </c>
      <c r="C2508" s="56" t="s">
        <v>157</v>
      </c>
      <c r="D2508" s="7">
        <v>0</v>
      </c>
      <c r="E2508" s="58"/>
      <c r="F2508" s="95"/>
      <c r="G2508" s="7">
        <v>0</v>
      </c>
      <c r="H2508" s="58"/>
      <c r="I2508" s="95"/>
      <c r="J2508" s="7">
        <v>0</v>
      </c>
      <c r="L2508" s="59"/>
      <c r="M2508" s="7">
        <v>0</v>
      </c>
    </row>
    <row r="2509" spans="1:13" customFormat="1" hidden="1">
      <c r="B2509" s="5" t="s">
        <v>2510</v>
      </c>
      <c r="C2509" s="9" t="s">
        <v>159</v>
      </c>
      <c r="D2509" s="7">
        <v>0</v>
      </c>
      <c r="E2509" s="58"/>
      <c r="F2509" s="95"/>
      <c r="G2509" s="7">
        <v>0</v>
      </c>
      <c r="H2509" s="58"/>
      <c r="I2509" s="95"/>
      <c r="J2509" s="7">
        <v>0</v>
      </c>
      <c r="L2509" s="59"/>
      <c r="M2509" s="7">
        <v>0</v>
      </c>
    </row>
    <row r="2510" spans="1:13" customFormat="1" hidden="1">
      <c r="B2510" s="5" t="s">
        <v>2511</v>
      </c>
      <c r="C2510" s="9" t="s">
        <v>161</v>
      </c>
      <c r="D2510" s="7">
        <v>0</v>
      </c>
      <c r="E2510" s="58"/>
      <c r="F2510" s="95"/>
      <c r="G2510" s="7">
        <v>0</v>
      </c>
      <c r="H2510" s="58"/>
      <c r="I2510" s="95"/>
      <c r="J2510" s="7">
        <v>0</v>
      </c>
      <c r="L2510" s="59"/>
      <c r="M2510" s="7">
        <v>0</v>
      </c>
    </row>
    <row r="2511" spans="1:13" customFormat="1" hidden="1">
      <c r="B2511" s="5" t="s">
        <v>2512</v>
      </c>
      <c r="C2511" s="9" t="s">
        <v>163</v>
      </c>
      <c r="D2511" s="7">
        <v>0</v>
      </c>
      <c r="E2511" s="58"/>
      <c r="F2511" s="95"/>
      <c r="G2511" s="7">
        <v>0</v>
      </c>
      <c r="H2511" s="58"/>
      <c r="I2511" s="95"/>
      <c r="J2511" s="7">
        <v>0</v>
      </c>
      <c r="L2511" s="59"/>
      <c r="M2511" s="7">
        <v>0</v>
      </c>
    </row>
    <row r="2512" spans="1:13" customFormat="1" hidden="1">
      <c r="B2512" s="5" t="s">
        <v>2513</v>
      </c>
      <c r="C2512" s="9" t="s">
        <v>165</v>
      </c>
      <c r="D2512" s="7">
        <v>0</v>
      </c>
      <c r="E2512" s="58"/>
      <c r="F2512" s="95"/>
      <c r="G2512" s="7">
        <v>0</v>
      </c>
      <c r="H2512" s="58"/>
      <c r="I2512" s="95"/>
      <c r="J2512" s="7">
        <v>0</v>
      </c>
      <c r="L2512" s="59"/>
      <c r="M2512" s="7">
        <v>0</v>
      </c>
    </row>
    <row r="2513" spans="2:13" customFormat="1" hidden="1">
      <c r="B2513" s="5" t="s">
        <v>2514</v>
      </c>
      <c r="C2513" s="9" t="s">
        <v>167</v>
      </c>
      <c r="D2513" s="7">
        <v>0</v>
      </c>
      <c r="E2513" s="58"/>
      <c r="F2513" s="95"/>
      <c r="G2513" s="7">
        <v>0</v>
      </c>
      <c r="H2513" s="58"/>
      <c r="I2513" s="95"/>
      <c r="J2513" s="7">
        <v>0</v>
      </c>
      <c r="L2513" s="59"/>
      <c r="M2513" s="7">
        <v>0</v>
      </c>
    </row>
    <row r="2514" spans="2:13" customFormat="1" hidden="1">
      <c r="B2514" s="1" t="s">
        <v>2515</v>
      </c>
      <c r="C2514" s="4" t="s">
        <v>169</v>
      </c>
      <c r="D2514" s="7">
        <v>0</v>
      </c>
      <c r="E2514" s="58"/>
      <c r="F2514" s="95"/>
      <c r="G2514" s="7">
        <v>0</v>
      </c>
      <c r="H2514" s="58"/>
      <c r="I2514" s="95"/>
      <c r="J2514" s="7">
        <v>0</v>
      </c>
      <c r="L2514" s="59"/>
      <c r="M2514" s="7">
        <v>0</v>
      </c>
    </row>
    <row r="2515" spans="2:13" customFormat="1" hidden="1">
      <c r="B2515" s="5" t="s">
        <v>2516</v>
      </c>
      <c r="C2515" s="9" t="s">
        <v>171</v>
      </c>
      <c r="D2515" s="7">
        <v>0</v>
      </c>
      <c r="E2515" s="58"/>
      <c r="F2515" s="95"/>
      <c r="G2515" s="7">
        <v>0</v>
      </c>
      <c r="H2515" s="58"/>
      <c r="I2515" s="95"/>
      <c r="J2515" s="7">
        <v>0</v>
      </c>
      <c r="L2515" s="59"/>
      <c r="M2515" s="7">
        <v>0</v>
      </c>
    </row>
    <row r="2516" spans="2:13" customFormat="1" hidden="1">
      <c r="B2516" s="5" t="s">
        <v>2517</v>
      </c>
      <c r="C2516" s="9" t="s">
        <v>173</v>
      </c>
      <c r="D2516" s="7">
        <v>0</v>
      </c>
      <c r="E2516" s="58"/>
      <c r="F2516" s="95"/>
      <c r="G2516" s="7">
        <v>0</v>
      </c>
      <c r="H2516" s="58"/>
      <c r="I2516" s="95"/>
      <c r="J2516" s="7">
        <v>0</v>
      </c>
      <c r="L2516" s="59"/>
      <c r="M2516" s="7">
        <v>0</v>
      </c>
    </row>
    <row r="2517" spans="2:13" customFormat="1" hidden="1">
      <c r="B2517" s="5" t="s">
        <v>2518</v>
      </c>
      <c r="C2517" s="9" t="s">
        <v>175</v>
      </c>
      <c r="D2517" s="7">
        <v>0</v>
      </c>
      <c r="E2517" s="58"/>
      <c r="F2517" s="95"/>
      <c r="G2517" s="7">
        <v>0</v>
      </c>
      <c r="H2517" s="58"/>
      <c r="I2517" s="95"/>
      <c r="J2517" s="7">
        <v>0</v>
      </c>
      <c r="L2517" s="59"/>
      <c r="M2517" s="7">
        <v>0</v>
      </c>
    </row>
    <row r="2518" spans="2:13" customFormat="1" hidden="1">
      <c r="B2518" s="5" t="s">
        <v>2519</v>
      </c>
      <c r="C2518" s="9" t="s">
        <v>177</v>
      </c>
      <c r="D2518" s="7">
        <v>0</v>
      </c>
      <c r="E2518" s="58"/>
      <c r="F2518" s="95"/>
      <c r="G2518" s="7">
        <v>0</v>
      </c>
      <c r="H2518" s="58"/>
      <c r="I2518" s="95"/>
      <c r="J2518" s="7">
        <v>0</v>
      </c>
      <c r="L2518" s="59"/>
      <c r="M2518" s="7">
        <v>0</v>
      </c>
    </row>
    <row r="2519" spans="2:13" customFormat="1" hidden="1">
      <c r="B2519" s="5" t="s">
        <v>2520</v>
      </c>
      <c r="C2519" s="9" t="s">
        <v>179</v>
      </c>
      <c r="D2519" s="7">
        <v>0</v>
      </c>
      <c r="E2519" s="58"/>
      <c r="F2519" s="95"/>
      <c r="G2519" s="7">
        <v>0</v>
      </c>
      <c r="H2519" s="58"/>
      <c r="I2519" s="95"/>
      <c r="J2519" s="7">
        <v>0</v>
      </c>
      <c r="L2519" s="59"/>
      <c r="M2519" s="7">
        <v>0</v>
      </c>
    </row>
    <row r="2520" spans="2:13" customFormat="1" hidden="1">
      <c r="B2520" s="1" t="s">
        <v>2521</v>
      </c>
      <c r="C2520" s="4" t="s">
        <v>5451</v>
      </c>
      <c r="D2520" s="10">
        <f>SUM(D2521:D2525)</f>
        <v>0</v>
      </c>
      <c r="E2520" s="58"/>
      <c r="F2520" s="96"/>
      <c r="G2520" s="10">
        <f>SUM(G2521:G2525)</f>
        <v>0</v>
      </c>
      <c r="H2520" s="58"/>
      <c r="I2520" s="96"/>
      <c r="J2520" s="10">
        <f>SUM(J2521:J2525)</f>
        <v>0</v>
      </c>
      <c r="L2520" s="59"/>
      <c r="M2520" s="10">
        <f>SUM(M2521:M2525)</f>
        <v>0</v>
      </c>
    </row>
    <row r="2521" spans="2:13" customFormat="1" hidden="1">
      <c r="B2521" s="5" t="s">
        <v>2522</v>
      </c>
      <c r="C2521" s="9" t="s">
        <v>182</v>
      </c>
      <c r="D2521" s="7">
        <v>0</v>
      </c>
      <c r="E2521" s="58"/>
      <c r="F2521" s="95"/>
      <c r="G2521" s="7">
        <v>0</v>
      </c>
      <c r="H2521" s="58"/>
      <c r="I2521" s="95"/>
      <c r="J2521" s="7">
        <v>0</v>
      </c>
      <c r="L2521" s="59"/>
      <c r="M2521" s="7">
        <v>0</v>
      </c>
    </row>
    <row r="2522" spans="2:13" customFormat="1" hidden="1">
      <c r="B2522" s="5" t="s">
        <v>2523</v>
      </c>
      <c r="C2522" s="9" t="s">
        <v>184</v>
      </c>
      <c r="D2522" s="7">
        <v>0</v>
      </c>
      <c r="E2522" s="58"/>
      <c r="F2522" s="95"/>
      <c r="G2522" s="7">
        <v>0</v>
      </c>
      <c r="H2522" s="58"/>
      <c r="I2522" s="95"/>
      <c r="J2522" s="7">
        <v>0</v>
      </c>
      <c r="L2522" s="59"/>
      <c r="M2522" s="7">
        <v>0</v>
      </c>
    </row>
    <row r="2523" spans="2:13" customFormat="1" hidden="1">
      <c r="B2523" s="5" t="s">
        <v>2524</v>
      </c>
      <c r="C2523" s="9" t="s">
        <v>186</v>
      </c>
      <c r="D2523" s="7">
        <v>0</v>
      </c>
      <c r="E2523" s="58"/>
      <c r="F2523" s="95"/>
      <c r="G2523" s="7">
        <v>0</v>
      </c>
      <c r="H2523" s="58"/>
      <c r="I2523" s="95"/>
      <c r="J2523" s="7">
        <v>0</v>
      </c>
      <c r="L2523" s="59"/>
      <c r="M2523" s="7">
        <v>0</v>
      </c>
    </row>
    <row r="2524" spans="2:13" customFormat="1" hidden="1">
      <c r="B2524" s="5" t="s">
        <v>2525</v>
      </c>
      <c r="C2524" s="9" t="s">
        <v>189</v>
      </c>
      <c r="D2524" s="7">
        <v>0</v>
      </c>
      <c r="E2524" s="58"/>
      <c r="F2524" s="95"/>
      <c r="G2524" s="7">
        <v>0</v>
      </c>
      <c r="H2524" s="58"/>
      <c r="I2524" s="95"/>
      <c r="J2524" s="7">
        <v>0</v>
      </c>
      <c r="L2524" s="59"/>
      <c r="M2524" s="7">
        <v>0</v>
      </c>
    </row>
    <row r="2525" spans="2:13" customFormat="1" hidden="1">
      <c r="B2525" s="5" t="s">
        <v>2526</v>
      </c>
      <c r="C2525" s="9" t="s">
        <v>190</v>
      </c>
      <c r="D2525" s="7">
        <v>0</v>
      </c>
      <c r="E2525" s="58"/>
      <c r="F2525" s="95"/>
      <c r="G2525" s="7">
        <v>0</v>
      </c>
      <c r="H2525" s="58"/>
      <c r="I2525" s="95"/>
      <c r="J2525" s="7">
        <v>0</v>
      </c>
      <c r="L2525" s="59"/>
      <c r="M2525" s="7">
        <v>0</v>
      </c>
    </row>
    <row r="2526" spans="2:13" customFormat="1" hidden="1">
      <c r="B2526" s="1" t="s">
        <v>2527</v>
      </c>
      <c r="C2526" s="4" t="s">
        <v>192</v>
      </c>
      <c r="D2526" s="10">
        <f>SUM(D2527:D2536)</f>
        <v>0</v>
      </c>
      <c r="E2526" s="58"/>
      <c r="F2526" s="96"/>
      <c r="G2526" s="10">
        <f>SUM(G2527:G2536)</f>
        <v>0</v>
      </c>
      <c r="H2526" s="58"/>
      <c r="I2526" s="96"/>
      <c r="J2526" s="10">
        <f>SUM(J2527:J2536)</f>
        <v>0</v>
      </c>
      <c r="L2526" s="59"/>
      <c r="M2526" s="10">
        <f>SUM(M2527:M2536)</f>
        <v>0</v>
      </c>
    </row>
    <row r="2527" spans="2:13" customFormat="1" hidden="1">
      <c r="B2527" s="5" t="s">
        <v>2528</v>
      </c>
      <c r="C2527" s="9" t="s">
        <v>194</v>
      </c>
      <c r="D2527" s="7">
        <v>0</v>
      </c>
      <c r="E2527" s="58"/>
      <c r="F2527" s="95"/>
      <c r="G2527" s="7">
        <v>0</v>
      </c>
      <c r="H2527" s="58"/>
      <c r="I2527" s="95"/>
      <c r="J2527" s="7">
        <v>0</v>
      </c>
      <c r="L2527" s="59"/>
      <c r="M2527" s="7">
        <v>0</v>
      </c>
    </row>
    <row r="2528" spans="2:13" customFormat="1" hidden="1">
      <c r="B2528" s="5" t="s">
        <v>2529</v>
      </c>
      <c r="C2528" s="9" t="s">
        <v>196</v>
      </c>
      <c r="D2528" s="7">
        <v>0</v>
      </c>
      <c r="E2528" s="58"/>
      <c r="F2528" s="95"/>
      <c r="G2528" s="7">
        <v>0</v>
      </c>
      <c r="H2528" s="58"/>
      <c r="I2528" s="95"/>
      <c r="J2528" s="7">
        <v>0</v>
      </c>
      <c r="L2528" s="59"/>
      <c r="M2528" s="7">
        <v>0</v>
      </c>
    </row>
    <row r="2529" spans="2:13" customFormat="1" hidden="1">
      <c r="B2529" s="5" t="s">
        <v>2530</v>
      </c>
      <c r="C2529" s="9" t="s">
        <v>198</v>
      </c>
      <c r="D2529" s="7">
        <v>0</v>
      </c>
      <c r="E2529" s="58"/>
      <c r="F2529" s="95"/>
      <c r="G2529" s="7">
        <v>0</v>
      </c>
      <c r="H2529" s="58"/>
      <c r="I2529" s="95"/>
      <c r="J2529" s="7">
        <v>0</v>
      </c>
      <c r="L2529" s="59"/>
      <c r="M2529" s="7">
        <v>0</v>
      </c>
    </row>
    <row r="2530" spans="2:13" customFormat="1" hidden="1">
      <c r="B2530" s="5" t="s">
        <v>2531</v>
      </c>
      <c r="C2530" s="9" t="s">
        <v>200</v>
      </c>
      <c r="D2530" s="7">
        <v>0</v>
      </c>
      <c r="E2530" s="58"/>
      <c r="F2530" s="95"/>
      <c r="G2530" s="7">
        <v>0</v>
      </c>
      <c r="H2530" s="58"/>
      <c r="I2530" s="95"/>
      <c r="J2530" s="7">
        <v>0</v>
      </c>
      <c r="L2530" s="59"/>
      <c r="M2530" s="7">
        <v>0</v>
      </c>
    </row>
    <row r="2531" spans="2:13" customFormat="1" hidden="1">
      <c r="B2531" s="5" t="s">
        <v>2532</v>
      </c>
      <c r="C2531" s="9" t="s">
        <v>202</v>
      </c>
      <c r="D2531" s="7">
        <v>0</v>
      </c>
      <c r="E2531" s="58"/>
      <c r="F2531" s="95"/>
      <c r="G2531" s="7">
        <v>0</v>
      </c>
      <c r="H2531" s="58"/>
      <c r="I2531" s="95"/>
      <c r="J2531" s="7">
        <v>0</v>
      </c>
      <c r="L2531" s="59"/>
      <c r="M2531" s="7">
        <v>0</v>
      </c>
    </row>
    <row r="2532" spans="2:13" customFormat="1" hidden="1">
      <c r="B2532" s="5" t="s">
        <v>2533</v>
      </c>
      <c r="C2532" s="9" t="s">
        <v>204</v>
      </c>
      <c r="D2532" s="7">
        <v>0</v>
      </c>
      <c r="E2532" s="58"/>
      <c r="F2532" s="95"/>
      <c r="G2532" s="7">
        <v>0</v>
      </c>
      <c r="H2532" s="58"/>
      <c r="I2532" s="95"/>
      <c r="J2532" s="7">
        <v>0</v>
      </c>
      <c r="L2532" s="59"/>
      <c r="M2532" s="7">
        <v>0</v>
      </c>
    </row>
    <row r="2533" spans="2:13" customFormat="1" hidden="1">
      <c r="B2533" s="5" t="s">
        <v>2534</v>
      </c>
      <c r="C2533" s="9" t="s">
        <v>206</v>
      </c>
      <c r="D2533" s="7">
        <v>0</v>
      </c>
      <c r="E2533" s="58"/>
      <c r="F2533" s="95"/>
      <c r="G2533" s="7">
        <v>0</v>
      </c>
      <c r="H2533" s="58"/>
      <c r="I2533" s="95"/>
      <c r="J2533" s="7">
        <v>0</v>
      </c>
      <c r="L2533" s="59"/>
      <c r="M2533" s="7">
        <v>0</v>
      </c>
    </row>
    <row r="2534" spans="2:13" customFormat="1" hidden="1">
      <c r="B2534" s="5" t="s">
        <v>2535</v>
      </c>
      <c r="C2534" s="9" t="s">
        <v>208</v>
      </c>
      <c r="D2534" s="7">
        <v>0</v>
      </c>
      <c r="E2534" s="58"/>
      <c r="F2534" s="95"/>
      <c r="G2534" s="7">
        <v>0</v>
      </c>
      <c r="H2534" s="58"/>
      <c r="I2534" s="95"/>
      <c r="J2534" s="7">
        <v>0</v>
      </c>
      <c r="L2534" s="59"/>
      <c r="M2534" s="7">
        <v>0</v>
      </c>
    </row>
    <row r="2535" spans="2:13" customFormat="1" hidden="1">
      <c r="B2535" s="5" t="s">
        <v>2536</v>
      </c>
      <c r="C2535" s="9" t="s">
        <v>210</v>
      </c>
      <c r="D2535" s="7">
        <v>0</v>
      </c>
      <c r="E2535" s="58"/>
      <c r="F2535" s="95"/>
      <c r="G2535" s="7">
        <v>0</v>
      </c>
      <c r="H2535" s="58"/>
      <c r="I2535" s="95"/>
      <c r="J2535" s="7">
        <v>0</v>
      </c>
      <c r="L2535" s="59"/>
      <c r="M2535" s="7">
        <v>0</v>
      </c>
    </row>
    <row r="2536" spans="2:13" customFormat="1" hidden="1">
      <c r="B2536" s="5" t="s">
        <v>2537</v>
      </c>
      <c r="C2536" s="9" t="s">
        <v>212</v>
      </c>
      <c r="D2536" s="7">
        <v>0</v>
      </c>
      <c r="E2536" s="58"/>
      <c r="F2536" s="95"/>
      <c r="G2536" s="7">
        <v>0</v>
      </c>
      <c r="H2536" s="58"/>
      <c r="I2536" s="95"/>
      <c r="J2536" s="7">
        <v>0</v>
      </c>
      <c r="L2536" s="59"/>
      <c r="M2536" s="7">
        <v>0</v>
      </c>
    </row>
    <row r="2537" spans="2:13" customFormat="1" hidden="1">
      <c r="B2537" s="1" t="s">
        <v>2538</v>
      </c>
      <c r="C2537" s="4" t="s">
        <v>214</v>
      </c>
      <c r="D2537" s="10">
        <f>SUM(D2538:D2544)</f>
        <v>0</v>
      </c>
      <c r="E2537" s="58"/>
      <c r="F2537" s="96"/>
      <c r="G2537" s="10">
        <f>SUM(G2538:G2544)</f>
        <v>0</v>
      </c>
      <c r="H2537" s="58"/>
      <c r="I2537" s="96"/>
      <c r="J2537" s="10">
        <f>SUM(J2538:J2544)</f>
        <v>0</v>
      </c>
      <c r="L2537" s="59"/>
      <c r="M2537" s="10">
        <f>SUM(M2538:M2544)</f>
        <v>0</v>
      </c>
    </row>
    <row r="2538" spans="2:13" customFormat="1" hidden="1">
      <c r="B2538" s="5" t="s">
        <v>2539</v>
      </c>
      <c r="C2538" s="9" t="s">
        <v>216</v>
      </c>
      <c r="D2538" s="7">
        <v>0</v>
      </c>
      <c r="E2538" s="58"/>
      <c r="F2538" s="95"/>
      <c r="G2538" s="7">
        <v>0</v>
      </c>
      <c r="H2538" s="58"/>
      <c r="I2538" s="95"/>
      <c r="J2538" s="7">
        <v>0</v>
      </c>
      <c r="L2538" s="59"/>
      <c r="M2538" s="7">
        <v>0</v>
      </c>
    </row>
    <row r="2539" spans="2:13" customFormat="1" hidden="1">
      <c r="B2539" s="5" t="s">
        <v>2539</v>
      </c>
      <c r="C2539" s="9" t="s">
        <v>218</v>
      </c>
      <c r="D2539" s="7">
        <v>0</v>
      </c>
      <c r="E2539" s="58"/>
      <c r="F2539" s="95"/>
      <c r="G2539" s="7">
        <v>0</v>
      </c>
      <c r="H2539" s="58"/>
      <c r="I2539" s="95"/>
      <c r="J2539" s="7">
        <v>0</v>
      </c>
      <c r="L2539" s="59"/>
      <c r="M2539" s="7">
        <v>0</v>
      </c>
    </row>
    <row r="2540" spans="2:13" customFormat="1" hidden="1">
      <c r="B2540" s="5" t="s">
        <v>2540</v>
      </c>
      <c r="C2540" s="9" t="s">
        <v>220</v>
      </c>
      <c r="D2540" s="7">
        <v>0</v>
      </c>
      <c r="E2540" s="58"/>
      <c r="F2540" s="95"/>
      <c r="G2540" s="7">
        <v>0</v>
      </c>
      <c r="H2540" s="58"/>
      <c r="I2540" s="95"/>
      <c r="J2540" s="7">
        <v>0</v>
      </c>
      <c r="L2540" s="59"/>
      <c r="M2540" s="7">
        <v>0</v>
      </c>
    </row>
    <row r="2541" spans="2:13" customFormat="1" hidden="1">
      <c r="B2541" s="5" t="s">
        <v>2541</v>
      </c>
      <c r="C2541" s="9" t="s">
        <v>222</v>
      </c>
      <c r="D2541" s="7">
        <v>0</v>
      </c>
      <c r="E2541" s="58"/>
      <c r="F2541" s="95"/>
      <c r="G2541" s="7">
        <v>0</v>
      </c>
      <c r="H2541" s="58"/>
      <c r="I2541" s="95"/>
      <c r="J2541" s="7">
        <v>0</v>
      </c>
      <c r="L2541" s="59"/>
      <c r="M2541" s="7">
        <v>0</v>
      </c>
    </row>
    <row r="2542" spans="2:13" customFormat="1" hidden="1">
      <c r="B2542" s="5" t="s">
        <v>2542</v>
      </c>
      <c r="C2542" s="9" t="s">
        <v>224</v>
      </c>
      <c r="D2542" s="7">
        <v>0</v>
      </c>
      <c r="E2542" s="58"/>
      <c r="F2542" s="95"/>
      <c r="G2542" s="7">
        <v>0</v>
      </c>
      <c r="H2542" s="58"/>
      <c r="I2542" s="95"/>
      <c r="J2542" s="7">
        <v>0</v>
      </c>
      <c r="L2542" s="59"/>
      <c r="M2542" s="7">
        <v>0</v>
      </c>
    </row>
    <row r="2543" spans="2:13" customFormat="1" hidden="1">
      <c r="B2543" s="5" t="s">
        <v>2543</v>
      </c>
      <c r="C2543" s="9" t="s">
        <v>226</v>
      </c>
      <c r="D2543" s="7">
        <v>0</v>
      </c>
      <c r="E2543" s="58"/>
      <c r="F2543" s="95"/>
      <c r="G2543" s="7">
        <v>0</v>
      </c>
      <c r="H2543" s="58"/>
      <c r="I2543" s="95"/>
      <c r="J2543" s="7">
        <v>0</v>
      </c>
      <c r="L2543" s="59"/>
      <c r="M2543" s="7">
        <v>0</v>
      </c>
    </row>
    <row r="2544" spans="2:13" customFormat="1" hidden="1">
      <c r="B2544" s="5" t="s">
        <v>2544</v>
      </c>
      <c r="C2544" s="9" t="s">
        <v>228</v>
      </c>
      <c r="D2544" s="7">
        <v>0</v>
      </c>
      <c r="E2544" s="58"/>
      <c r="F2544" s="95"/>
      <c r="G2544" s="7">
        <v>0</v>
      </c>
      <c r="H2544" s="58"/>
      <c r="I2544" s="95"/>
      <c r="J2544" s="7">
        <v>0</v>
      </c>
      <c r="L2544" s="59"/>
      <c r="M2544" s="7">
        <v>0</v>
      </c>
    </row>
    <row r="2545" spans="1:13" hidden="1">
      <c r="A2545" s="21" t="s">
        <v>5618</v>
      </c>
      <c r="B2545" s="99" t="s">
        <v>5794</v>
      </c>
      <c r="C2545" s="71" t="s">
        <v>230</v>
      </c>
      <c r="D2545" s="125">
        <f>SUM(D2546:D2547)</f>
        <v>10000</v>
      </c>
      <c r="E2545" s="108"/>
      <c r="F2545" s="126"/>
      <c r="G2545" s="125">
        <f>SUM(G2546:G2547)</f>
        <v>5000</v>
      </c>
      <c r="H2545" s="108"/>
      <c r="I2545" s="126"/>
      <c r="J2545" s="125">
        <f>SUM(J2546:J2547)</f>
        <v>3755.1</v>
      </c>
      <c r="L2545" s="65"/>
      <c r="M2545" s="125">
        <f>SUM(M2546:M2547)</f>
        <v>0</v>
      </c>
    </row>
    <row r="2546" spans="1:13" hidden="1">
      <c r="A2546" s="21" t="s">
        <v>5618</v>
      </c>
      <c r="B2546" s="30" t="s">
        <v>5795</v>
      </c>
      <c r="C2546" s="36" t="s">
        <v>232</v>
      </c>
      <c r="D2546" s="128">
        <v>10000</v>
      </c>
      <c r="E2546" s="108">
        <f>IF(D2546&lt;G2546,G2546-D2546,0)</f>
        <v>0</v>
      </c>
      <c r="F2546" s="108">
        <f>IF(D2546&gt;G2546,D2546-G2546,0)</f>
        <v>5000</v>
      </c>
      <c r="G2546" s="128">
        <v>5000</v>
      </c>
      <c r="H2546" s="108"/>
      <c r="I2546" s="108">
        <v>1244.9000000000001</v>
      </c>
      <c r="J2546" s="128">
        <f>+G2546+H2546-I2546</f>
        <v>3755.1</v>
      </c>
      <c r="L2546" s="65"/>
      <c r="M2546" s="128">
        <v>0</v>
      </c>
    </row>
    <row r="2547" spans="1:13" customFormat="1" hidden="1">
      <c r="B2547" s="5" t="s">
        <v>2545</v>
      </c>
      <c r="C2547" s="9" t="s">
        <v>234</v>
      </c>
      <c r="D2547" s="7">
        <v>0</v>
      </c>
      <c r="E2547" s="58"/>
      <c r="F2547" s="95"/>
      <c r="G2547" s="7">
        <v>0</v>
      </c>
      <c r="H2547" s="58"/>
      <c r="I2547" s="95"/>
      <c r="J2547" s="7">
        <v>0</v>
      </c>
      <c r="L2547" s="59"/>
      <c r="M2547" s="7">
        <v>0</v>
      </c>
    </row>
    <row r="2548" spans="1:13" customFormat="1" hidden="1">
      <c r="B2548" s="1" t="s">
        <v>2546</v>
      </c>
      <c r="C2548" s="4" t="s">
        <v>236</v>
      </c>
      <c r="D2548" s="10">
        <f>SUM(D2549:D2552)</f>
        <v>0</v>
      </c>
      <c r="E2548" s="58"/>
      <c r="F2548" s="96"/>
      <c r="G2548" s="10">
        <f>SUM(G2549:G2552)</f>
        <v>0</v>
      </c>
      <c r="H2548" s="58"/>
      <c r="I2548" s="96"/>
      <c r="J2548" s="10">
        <f>SUM(J2549:J2552)</f>
        <v>0</v>
      </c>
      <c r="L2548" s="59"/>
      <c r="M2548" s="10">
        <f>SUM(M2549:M2552)</f>
        <v>0</v>
      </c>
    </row>
    <row r="2549" spans="1:13" customFormat="1" hidden="1">
      <c r="B2549" s="5" t="s">
        <v>2547</v>
      </c>
      <c r="C2549" s="9" t="s">
        <v>238</v>
      </c>
      <c r="D2549" s="7">
        <v>0</v>
      </c>
      <c r="E2549" s="58"/>
      <c r="F2549" s="95"/>
      <c r="G2549" s="7">
        <v>0</v>
      </c>
      <c r="H2549" s="58"/>
      <c r="I2549" s="95"/>
      <c r="J2549" s="7">
        <v>0</v>
      </c>
      <c r="L2549" s="59"/>
      <c r="M2549" s="7">
        <v>0</v>
      </c>
    </row>
    <row r="2550" spans="1:13" customFormat="1" hidden="1">
      <c r="B2550" s="5" t="s">
        <v>2548</v>
      </c>
      <c r="C2550" s="9" t="s">
        <v>240</v>
      </c>
      <c r="D2550" s="7">
        <v>0</v>
      </c>
      <c r="E2550" s="58"/>
      <c r="F2550" s="95"/>
      <c r="G2550" s="7">
        <v>0</v>
      </c>
      <c r="H2550" s="58"/>
      <c r="I2550" s="95"/>
      <c r="J2550" s="7">
        <v>0</v>
      </c>
      <c r="L2550" s="59"/>
      <c r="M2550" s="7">
        <v>0</v>
      </c>
    </row>
    <row r="2551" spans="1:13" customFormat="1" hidden="1">
      <c r="B2551" s="5" t="s">
        <v>2549</v>
      </c>
      <c r="C2551" s="9" t="s">
        <v>242</v>
      </c>
      <c r="D2551" s="7">
        <v>0</v>
      </c>
      <c r="E2551" s="58"/>
      <c r="F2551" s="95"/>
      <c r="G2551" s="7">
        <v>0</v>
      </c>
      <c r="H2551" s="58"/>
      <c r="I2551" s="95"/>
      <c r="J2551" s="7">
        <v>0</v>
      </c>
      <c r="L2551" s="59"/>
      <c r="M2551" s="7">
        <v>0</v>
      </c>
    </row>
    <row r="2552" spans="1:13" customFormat="1" hidden="1">
      <c r="B2552" s="5" t="s">
        <v>2550</v>
      </c>
      <c r="C2552" s="9" t="s">
        <v>244</v>
      </c>
      <c r="D2552" s="7">
        <v>0</v>
      </c>
      <c r="E2552" s="58"/>
      <c r="F2552" s="95"/>
      <c r="G2552" s="7">
        <v>0</v>
      </c>
      <c r="H2552" s="58"/>
      <c r="I2552" s="95"/>
      <c r="J2552" s="7">
        <v>0</v>
      </c>
      <c r="L2552" s="59"/>
      <c r="M2552" s="7">
        <v>0</v>
      </c>
    </row>
    <row r="2553" spans="1:13" customFormat="1" hidden="1">
      <c r="B2553" s="1" t="s">
        <v>2551</v>
      </c>
      <c r="C2553" s="4" t="s">
        <v>246</v>
      </c>
      <c r="D2553" s="10">
        <f>SUM(D2554:D2555)</f>
        <v>0</v>
      </c>
      <c r="E2553" s="58"/>
      <c r="F2553" s="96"/>
      <c r="G2553" s="10">
        <f>SUM(G2554:G2555)</f>
        <v>0</v>
      </c>
      <c r="H2553" s="58"/>
      <c r="I2553" s="96"/>
      <c r="J2553" s="10">
        <f>SUM(J2554:J2555)</f>
        <v>0</v>
      </c>
      <c r="L2553" s="59"/>
      <c r="M2553" s="10">
        <f>SUM(M2554:M2555)</f>
        <v>0</v>
      </c>
    </row>
    <row r="2554" spans="1:13" customFormat="1" hidden="1">
      <c r="B2554" s="5" t="s">
        <v>2552</v>
      </c>
      <c r="C2554" s="9" t="s">
        <v>248</v>
      </c>
      <c r="D2554" s="7">
        <v>0</v>
      </c>
      <c r="E2554" s="58"/>
      <c r="F2554" s="95"/>
      <c r="G2554" s="7">
        <v>0</v>
      </c>
      <c r="H2554" s="58"/>
      <c r="I2554" s="95"/>
      <c r="J2554" s="7">
        <v>0</v>
      </c>
      <c r="L2554" s="59"/>
      <c r="M2554" s="7">
        <v>0</v>
      </c>
    </row>
    <row r="2555" spans="1:13" customFormat="1" hidden="1">
      <c r="B2555" s="5" t="s">
        <v>2553</v>
      </c>
      <c r="C2555" s="9" t="s">
        <v>250</v>
      </c>
      <c r="D2555" s="7">
        <v>0</v>
      </c>
      <c r="E2555" s="58"/>
      <c r="F2555" s="95"/>
      <c r="G2555" s="7">
        <v>0</v>
      </c>
      <c r="H2555" s="58"/>
      <c r="I2555" s="95"/>
      <c r="J2555" s="7">
        <v>0</v>
      </c>
      <c r="L2555" s="59"/>
      <c r="M2555" s="7">
        <v>0</v>
      </c>
    </row>
    <row r="2556" spans="1:13" customFormat="1" hidden="1">
      <c r="B2556" s="1" t="s">
        <v>2554</v>
      </c>
      <c r="C2556" s="4" t="s">
        <v>252</v>
      </c>
      <c r="D2556" s="10">
        <f>SUM(D2557:D2565)</f>
        <v>0</v>
      </c>
      <c r="E2556" s="58"/>
      <c r="F2556" s="96"/>
      <c r="G2556" s="10">
        <f>SUM(G2557:G2565)</f>
        <v>0</v>
      </c>
      <c r="H2556" s="58"/>
      <c r="I2556" s="96"/>
      <c r="J2556" s="10">
        <f>SUM(J2557:J2565)</f>
        <v>0</v>
      </c>
      <c r="L2556" s="59"/>
      <c r="M2556" s="10">
        <f>SUM(M2557:M2565)</f>
        <v>0</v>
      </c>
    </row>
    <row r="2557" spans="1:13" customFormat="1" hidden="1">
      <c r="B2557" s="5" t="s">
        <v>2555</v>
      </c>
      <c r="C2557" s="9" t="s">
        <v>254</v>
      </c>
      <c r="D2557" s="7">
        <v>0</v>
      </c>
      <c r="E2557" s="58"/>
      <c r="F2557" s="95"/>
      <c r="G2557" s="7">
        <v>0</v>
      </c>
      <c r="H2557" s="58"/>
      <c r="I2557" s="95"/>
      <c r="J2557" s="7">
        <v>0</v>
      </c>
      <c r="L2557" s="59"/>
      <c r="M2557" s="7">
        <v>0</v>
      </c>
    </row>
    <row r="2558" spans="1:13" customFormat="1" hidden="1">
      <c r="B2558" s="5" t="s">
        <v>2556</v>
      </c>
      <c r="C2558" s="9" t="s">
        <v>256</v>
      </c>
      <c r="D2558" s="7">
        <v>0</v>
      </c>
      <c r="E2558" s="58"/>
      <c r="F2558" s="95"/>
      <c r="G2558" s="7">
        <v>0</v>
      </c>
      <c r="H2558" s="58"/>
      <c r="I2558" s="95"/>
      <c r="J2558" s="7">
        <v>0</v>
      </c>
      <c r="L2558" s="59"/>
      <c r="M2558" s="7">
        <v>0</v>
      </c>
    </row>
    <row r="2559" spans="1:13" customFormat="1" hidden="1">
      <c r="B2559" s="5" t="s">
        <v>2557</v>
      </c>
      <c r="C2559" s="9" t="s">
        <v>258</v>
      </c>
      <c r="D2559" s="7">
        <v>0</v>
      </c>
      <c r="E2559" s="58"/>
      <c r="F2559" s="95"/>
      <c r="G2559" s="7">
        <v>0</v>
      </c>
      <c r="H2559" s="58"/>
      <c r="I2559" s="95"/>
      <c r="J2559" s="7">
        <v>0</v>
      </c>
      <c r="L2559" s="59"/>
      <c r="M2559" s="7">
        <v>0</v>
      </c>
    </row>
    <row r="2560" spans="1:13" customFormat="1" hidden="1">
      <c r="B2560" s="5" t="s">
        <v>2558</v>
      </c>
      <c r="C2560" s="9" t="s">
        <v>260</v>
      </c>
      <c r="D2560" s="7">
        <v>0</v>
      </c>
      <c r="E2560" s="58"/>
      <c r="F2560" s="95"/>
      <c r="G2560" s="7">
        <v>0</v>
      </c>
      <c r="H2560" s="58"/>
      <c r="I2560" s="95"/>
      <c r="J2560" s="7">
        <v>0</v>
      </c>
      <c r="L2560" s="59"/>
      <c r="M2560" s="7">
        <v>0</v>
      </c>
    </row>
    <row r="2561" spans="1:13" customFormat="1" hidden="1">
      <c r="B2561" s="5" t="s">
        <v>2559</v>
      </c>
      <c r="C2561" s="9" t="s">
        <v>262</v>
      </c>
      <c r="D2561" s="7">
        <v>0</v>
      </c>
      <c r="E2561" s="58"/>
      <c r="F2561" s="95"/>
      <c r="G2561" s="7">
        <v>0</v>
      </c>
      <c r="H2561" s="58"/>
      <c r="I2561" s="95"/>
      <c r="J2561" s="7">
        <v>0</v>
      </c>
      <c r="L2561" s="59"/>
      <c r="M2561" s="7">
        <v>0</v>
      </c>
    </row>
    <row r="2562" spans="1:13" customFormat="1" hidden="1">
      <c r="B2562" s="5" t="s">
        <v>2560</v>
      </c>
      <c r="C2562" s="9" t="s">
        <v>264</v>
      </c>
      <c r="D2562" s="7">
        <v>0</v>
      </c>
      <c r="E2562" s="58"/>
      <c r="F2562" s="95"/>
      <c r="G2562" s="7">
        <v>0</v>
      </c>
      <c r="H2562" s="58"/>
      <c r="I2562" s="95"/>
      <c r="J2562" s="7">
        <v>0</v>
      </c>
      <c r="L2562" s="59"/>
      <c r="M2562" s="7">
        <v>0</v>
      </c>
    </row>
    <row r="2563" spans="1:13" customFormat="1" hidden="1">
      <c r="B2563" s="5" t="s">
        <v>2561</v>
      </c>
      <c r="C2563" s="9" t="s">
        <v>266</v>
      </c>
      <c r="D2563" s="7">
        <v>0</v>
      </c>
      <c r="E2563" s="58"/>
      <c r="F2563" s="95"/>
      <c r="G2563" s="7">
        <v>0</v>
      </c>
      <c r="H2563" s="58"/>
      <c r="I2563" s="95"/>
      <c r="J2563" s="7">
        <v>0</v>
      </c>
      <c r="L2563" s="59"/>
      <c r="M2563" s="7">
        <v>0</v>
      </c>
    </row>
    <row r="2564" spans="1:13" customFormat="1" hidden="1">
      <c r="B2564" s="5" t="s">
        <v>2562</v>
      </c>
      <c r="C2564" s="9" t="s">
        <v>268</v>
      </c>
      <c r="D2564" s="7">
        <v>0</v>
      </c>
      <c r="E2564" s="58"/>
      <c r="F2564" s="95"/>
      <c r="G2564" s="7">
        <v>0</v>
      </c>
      <c r="H2564" s="58"/>
      <c r="I2564" s="95"/>
      <c r="J2564" s="7">
        <v>0</v>
      </c>
      <c r="L2564" s="59"/>
      <c r="M2564" s="7">
        <v>0</v>
      </c>
    </row>
    <row r="2565" spans="1:13" customFormat="1" hidden="1">
      <c r="B2565" s="5" t="s">
        <v>2563</v>
      </c>
      <c r="C2565" s="9" t="s">
        <v>270</v>
      </c>
      <c r="D2565" s="7">
        <v>0</v>
      </c>
      <c r="E2565" s="58"/>
      <c r="F2565" s="95"/>
      <c r="G2565" s="7">
        <v>0</v>
      </c>
      <c r="H2565" s="58"/>
      <c r="I2565" s="95"/>
      <c r="J2565" s="7">
        <v>0</v>
      </c>
      <c r="L2565" s="59"/>
      <c r="M2565" s="7">
        <v>0</v>
      </c>
    </row>
    <row r="2566" spans="1:13" hidden="1">
      <c r="A2566" s="21" t="s">
        <v>5618</v>
      </c>
      <c r="B2566" s="67" t="s">
        <v>5796</v>
      </c>
      <c r="C2566" s="67" t="s">
        <v>271</v>
      </c>
      <c r="D2566" s="130">
        <f>D2567+D2579+D2590+D2601+D2615+D2626+D2634+D2647+D2653</f>
        <v>6000</v>
      </c>
      <c r="E2566" s="108"/>
      <c r="F2566" s="106"/>
      <c r="G2566" s="130">
        <f>G2567+G2579+G2590+G2601+G2615+G2626+G2634+G2647+G2653</f>
        <v>6000</v>
      </c>
      <c r="H2566" s="108"/>
      <c r="I2566" s="106"/>
      <c r="J2566" s="130">
        <f>J2567+J2579+J2590+J2601+J2615+J2626+J2634+J2647+J2653</f>
        <v>1685.1999999999998</v>
      </c>
      <c r="L2566" s="65"/>
      <c r="M2566" s="130">
        <f>M2567+M2579+M2590+M2601+M2615+M2626+M2634+M2647+M2653</f>
        <v>0</v>
      </c>
    </row>
    <row r="2567" spans="1:13" hidden="1">
      <c r="A2567" s="21" t="s">
        <v>5618</v>
      </c>
      <c r="B2567" s="99" t="s">
        <v>5797</v>
      </c>
      <c r="C2567" s="71" t="s">
        <v>273</v>
      </c>
      <c r="D2567" s="125">
        <f>SUM(D2568:D2578)</f>
        <v>2000</v>
      </c>
      <c r="E2567" s="108"/>
      <c r="F2567" s="126"/>
      <c r="G2567" s="125">
        <f>SUM(G2568:G2578)</f>
        <v>2000</v>
      </c>
      <c r="H2567" s="108"/>
      <c r="I2567" s="126"/>
      <c r="J2567" s="125">
        <f>SUM(J2568:J2578)</f>
        <v>504</v>
      </c>
      <c r="L2567" s="65"/>
      <c r="M2567" s="125">
        <f>SUM(M2568:M2578)</f>
        <v>0</v>
      </c>
    </row>
    <row r="2568" spans="1:13" customFormat="1" hidden="1">
      <c r="B2568" s="5" t="s">
        <v>2564</v>
      </c>
      <c r="C2568" s="9" t="s">
        <v>275</v>
      </c>
      <c r="D2568" s="7">
        <v>0</v>
      </c>
      <c r="E2568" s="58"/>
      <c r="F2568" s="95"/>
      <c r="G2568" s="7">
        <v>0</v>
      </c>
      <c r="H2568" s="58"/>
      <c r="I2568" s="95"/>
      <c r="J2568" s="7">
        <v>0</v>
      </c>
      <c r="L2568" s="59"/>
      <c r="M2568" s="7">
        <v>0</v>
      </c>
    </row>
    <row r="2569" spans="1:13" customFormat="1" hidden="1">
      <c r="B2569" s="5" t="s">
        <v>2565</v>
      </c>
      <c r="C2569" s="9" t="s">
        <v>277</v>
      </c>
      <c r="D2569" s="7">
        <v>0</v>
      </c>
      <c r="E2569" s="58"/>
      <c r="F2569" s="95"/>
      <c r="G2569" s="7">
        <v>0</v>
      </c>
      <c r="H2569" s="58"/>
      <c r="I2569" s="95"/>
      <c r="J2569" s="7">
        <v>0</v>
      </c>
      <c r="L2569" s="59"/>
      <c r="M2569" s="7">
        <v>0</v>
      </c>
    </row>
    <row r="2570" spans="1:13" customFormat="1" hidden="1">
      <c r="B2570" s="5" t="s">
        <v>2566</v>
      </c>
      <c r="C2570" s="9" t="s">
        <v>279</v>
      </c>
      <c r="D2570" s="7">
        <v>0</v>
      </c>
      <c r="E2570" s="58"/>
      <c r="F2570" s="95"/>
      <c r="G2570" s="7">
        <v>0</v>
      </c>
      <c r="H2570" s="58"/>
      <c r="I2570" s="95"/>
      <c r="J2570" s="7">
        <v>0</v>
      </c>
      <c r="L2570" s="59"/>
      <c r="M2570" s="7">
        <v>0</v>
      </c>
    </row>
    <row r="2571" spans="1:13" hidden="1">
      <c r="A2571" s="21" t="s">
        <v>5618</v>
      </c>
      <c r="B2571" s="30" t="s">
        <v>5798</v>
      </c>
      <c r="C2571" s="36" t="s">
        <v>281</v>
      </c>
      <c r="D2571" s="128">
        <v>2000</v>
      </c>
      <c r="E2571" s="108">
        <f>IF(D2571&lt;G2571,G2571-D2571,0)</f>
        <v>0</v>
      </c>
      <c r="F2571" s="108">
        <f>IF(D2571&gt;G2571,D2571-G2571,0)</f>
        <v>0</v>
      </c>
      <c r="G2571" s="128">
        <v>2000</v>
      </c>
      <c r="H2571" s="108"/>
      <c r="I2571" s="108">
        <v>1496</v>
      </c>
      <c r="J2571" s="128">
        <f>+G2571+H2571-I2571</f>
        <v>504</v>
      </c>
      <c r="L2571" s="65"/>
      <c r="M2571" s="128">
        <v>0</v>
      </c>
    </row>
    <row r="2572" spans="1:13" customFormat="1" hidden="1">
      <c r="B2572" s="5" t="s">
        <v>2567</v>
      </c>
      <c r="C2572" s="9" t="s">
        <v>283</v>
      </c>
      <c r="D2572" s="7">
        <v>0</v>
      </c>
      <c r="E2572" s="58"/>
      <c r="F2572" s="95"/>
      <c r="G2572" s="7">
        <v>0</v>
      </c>
      <c r="H2572" s="58"/>
      <c r="I2572" s="95"/>
      <c r="J2572" s="7">
        <v>0</v>
      </c>
      <c r="L2572" s="59"/>
      <c r="M2572" s="7">
        <v>0</v>
      </c>
    </row>
    <row r="2573" spans="1:13" customFormat="1" hidden="1">
      <c r="B2573" s="5" t="s">
        <v>2568</v>
      </c>
      <c r="C2573" s="9" t="s">
        <v>285</v>
      </c>
      <c r="D2573" s="7">
        <v>0</v>
      </c>
      <c r="E2573" s="58"/>
      <c r="F2573" s="95"/>
      <c r="G2573" s="7">
        <v>0</v>
      </c>
      <c r="H2573" s="58"/>
      <c r="I2573" s="95"/>
      <c r="J2573" s="7">
        <v>0</v>
      </c>
      <c r="L2573" s="59"/>
      <c r="M2573" s="7">
        <v>0</v>
      </c>
    </row>
    <row r="2574" spans="1:13" customFormat="1" hidden="1">
      <c r="B2574" s="5" t="s">
        <v>2569</v>
      </c>
      <c r="C2574" s="9" t="s">
        <v>287</v>
      </c>
      <c r="D2574" s="7">
        <v>0</v>
      </c>
      <c r="E2574" s="58"/>
      <c r="F2574" s="95"/>
      <c r="G2574" s="7">
        <v>0</v>
      </c>
      <c r="H2574" s="58"/>
      <c r="I2574" s="95"/>
      <c r="J2574" s="7">
        <v>0</v>
      </c>
      <c r="L2574" s="59"/>
      <c r="M2574" s="7">
        <v>0</v>
      </c>
    </row>
    <row r="2575" spans="1:13" customFormat="1" hidden="1">
      <c r="B2575" s="5" t="s">
        <v>2570</v>
      </c>
      <c r="C2575" s="9" t="s">
        <v>289</v>
      </c>
      <c r="D2575" s="7">
        <v>0</v>
      </c>
      <c r="E2575" s="58"/>
      <c r="F2575" s="95"/>
      <c r="G2575" s="7">
        <v>0</v>
      </c>
      <c r="H2575" s="58"/>
      <c r="I2575" s="95"/>
      <c r="J2575" s="7">
        <v>0</v>
      </c>
      <c r="L2575" s="59"/>
      <c r="M2575" s="7">
        <v>0</v>
      </c>
    </row>
    <row r="2576" spans="1:13" customFormat="1" hidden="1">
      <c r="B2576" s="5" t="s">
        <v>2571</v>
      </c>
      <c r="C2576" s="9" t="s">
        <v>291</v>
      </c>
      <c r="D2576" s="7">
        <v>0</v>
      </c>
      <c r="E2576" s="58"/>
      <c r="F2576" s="95"/>
      <c r="G2576" s="7">
        <v>0</v>
      </c>
      <c r="H2576" s="58"/>
      <c r="I2576" s="95"/>
      <c r="J2576" s="7">
        <v>0</v>
      </c>
      <c r="L2576" s="59"/>
      <c r="M2576" s="7">
        <v>0</v>
      </c>
    </row>
    <row r="2577" spans="2:13" customFormat="1" hidden="1">
      <c r="B2577" s="5" t="s">
        <v>2572</v>
      </c>
      <c r="C2577" s="9" t="s">
        <v>293</v>
      </c>
      <c r="D2577" s="7">
        <v>0</v>
      </c>
      <c r="E2577" s="58"/>
      <c r="F2577" s="95"/>
      <c r="G2577" s="7">
        <v>0</v>
      </c>
      <c r="H2577" s="58"/>
      <c r="I2577" s="95"/>
      <c r="J2577" s="7">
        <v>0</v>
      </c>
      <c r="L2577" s="59"/>
      <c r="M2577" s="7">
        <v>0</v>
      </c>
    </row>
    <row r="2578" spans="2:13" customFormat="1" hidden="1">
      <c r="B2578" s="5" t="s">
        <v>2573</v>
      </c>
      <c r="C2578" s="9" t="s">
        <v>295</v>
      </c>
      <c r="D2578" s="7">
        <v>0</v>
      </c>
      <c r="E2578" s="58"/>
      <c r="F2578" s="95"/>
      <c r="G2578" s="7">
        <v>0</v>
      </c>
      <c r="H2578" s="58"/>
      <c r="I2578" s="95"/>
      <c r="J2578" s="7">
        <v>0</v>
      </c>
      <c r="L2578" s="59"/>
      <c r="M2578" s="7">
        <v>0</v>
      </c>
    </row>
    <row r="2579" spans="2:13" customFormat="1" hidden="1">
      <c r="B2579" s="1" t="s">
        <v>2574</v>
      </c>
      <c r="C2579" s="4" t="s">
        <v>297</v>
      </c>
      <c r="D2579" s="10">
        <f>SUM(D2580:D2589)</f>
        <v>0</v>
      </c>
      <c r="E2579" s="58"/>
      <c r="F2579" s="96"/>
      <c r="G2579" s="10">
        <f>SUM(G2580:G2589)</f>
        <v>0</v>
      </c>
      <c r="H2579" s="58"/>
      <c r="I2579" s="96"/>
      <c r="J2579" s="10">
        <f>SUM(J2580:J2589)</f>
        <v>0</v>
      </c>
      <c r="L2579" s="59"/>
      <c r="M2579" s="10">
        <f>SUM(M2580:M2589)</f>
        <v>0</v>
      </c>
    </row>
    <row r="2580" spans="2:13" customFormat="1" hidden="1">
      <c r="B2580" s="5" t="s">
        <v>2575</v>
      </c>
      <c r="C2580" s="9" t="s">
        <v>299</v>
      </c>
      <c r="D2580" s="7">
        <v>0</v>
      </c>
      <c r="E2580" s="58"/>
      <c r="F2580" s="95"/>
      <c r="G2580" s="7">
        <v>0</v>
      </c>
      <c r="H2580" s="58"/>
      <c r="I2580" s="95"/>
      <c r="J2580" s="7">
        <v>0</v>
      </c>
      <c r="L2580" s="59"/>
      <c r="M2580" s="7">
        <v>0</v>
      </c>
    </row>
    <row r="2581" spans="2:13" customFormat="1" hidden="1">
      <c r="B2581" s="5" t="s">
        <v>2576</v>
      </c>
      <c r="C2581" s="9" t="s">
        <v>301</v>
      </c>
      <c r="D2581" s="7">
        <v>0</v>
      </c>
      <c r="E2581" s="58"/>
      <c r="F2581" s="95"/>
      <c r="G2581" s="7">
        <v>0</v>
      </c>
      <c r="H2581" s="58"/>
      <c r="I2581" s="95"/>
      <c r="J2581" s="7">
        <v>0</v>
      </c>
      <c r="L2581" s="59"/>
      <c r="M2581" s="7">
        <v>0</v>
      </c>
    </row>
    <row r="2582" spans="2:13" customFormat="1" hidden="1">
      <c r="B2582" s="5" t="s">
        <v>2577</v>
      </c>
      <c r="C2582" s="9" t="s">
        <v>303</v>
      </c>
      <c r="D2582" s="7">
        <v>0</v>
      </c>
      <c r="E2582" s="58"/>
      <c r="F2582" s="95"/>
      <c r="G2582" s="7">
        <v>0</v>
      </c>
      <c r="H2582" s="58"/>
      <c r="I2582" s="95"/>
      <c r="J2582" s="7">
        <v>0</v>
      </c>
      <c r="L2582" s="59"/>
      <c r="M2582" s="7">
        <v>0</v>
      </c>
    </row>
    <row r="2583" spans="2:13" customFormat="1" hidden="1">
      <c r="B2583" s="5" t="s">
        <v>2578</v>
      </c>
      <c r="C2583" s="9" t="s">
        <v>305</v>
      </c>
      <c r="D2583" s="7">
        <v>0</v>
      </c>
      <c r="E2583" s="58"/>
      <c r="F2583" s="95"/>
      <c r="G2583" s="7">
        <v>0</v>
      </c>
      <c r="H2583" s="58"/>
      <c r="I2583" s="95"/>
      <c r="J2583" s="7">
        <v>0</v>
      </c>
      <c r="L2583" s="59"/>
      <c r="M2583" s="7">
        <v>0</v>
      </c>
    </row>
    <row r="2584" spans="2:13" customFormat="1" hidden="1">
      <c r="B2584" s="5" t="s">
        <v>2579</v>
      </c>
      <c r="C2584" s="9" t="s">
        <v>307</v>
      </c>
      <c r="D2584" s="7">
        <v>0</v>
      </c>
      <c r="E2584" s="58"/>
      <c r="F2584" s="95"/>
      <c r="G2584" s="7">
        <v>0</v>
      </c>
      <c r="H2584" s="58"/>
      <c r="I2584" s="95"/>
      <c r="J2584" s="7">
        <v>0</v>
      </c>
      <c r="L2584" s="59"/>
      <c r="M2584" s="7">
        <v>0</v>
      </c>
    </row>
    <row r="2585" spans="2:13" customFormat="1" hidden="1">
      <c r="B2585" s="5" t="s">
        <v>2580</v>
      </c>
      <c r="C2585" s="9" t="s">
        <v>309</v>
      </c>
      <c r="D2585" s="7">
        <v>0</v>
      </c>
      <c r="E2585" s="58"/>
      <c r="F2585" s="95"/>
      <c r="G2585" s="7">
        <v>0</v>
      </c>
      <c r="H2585" s="58"/>
      <c r="I2585" s="95"/>
      <c r="J2585" s="7">
        <v>0</v>
      </c>
      <c r="L2585" s="59"/>
      <c r="M2585" s="7">
        <v>0</v>
      </c>
    </row>
    <row r="2586" spans="2:13" customFormat="1" hidden="1">
      <c r="B2586" s="5" t="s">
        <v>2581</v>
      </c>
      <c r="C2586" s="9" t="s">
        <v>311</v>
      </c>
      <c r="D2586" s="7">
        <v>0</v>
      </c>
      <c r="E2586" s="58"/>
      <c r="F2586" s="95"/>
      <c r="G2586" s="7">
        <v>0</v>
      </c>
      <c r="H2586" s="58"/>
      <c r="I2586" s="95"/>
      <c r="J2586" s="7">
        <v>0</v>
      </c>
      <c r="L2586" s="59"/>
      <c r="M2586" s="7">
        <v>0</v>
      </c>
    </row>
    <row r="2587" spans="2:13" customFormat="1" hidden="1">
      <c r="B2587" s="5" t="s">
        <v>2582</v>
      </c>
      <c r="C2587" s="9" t="s">
        <v>313</v>
      </c>
      <c r="D2587" s="7">
        <v>0</v>
      </c>
      <c r="E2587" s="58"/>
      <c r="F2587" s="95"/>
      <c r="G2587" s="7">
        <v>0</v>
      </c>
      <c r="H2587" s="58"/>
      <c r="I2587" s="95"/>
      <c r="J2587" s="7">
        <v>0</v>
      </c>
      <c r="L2587" s="59"/>
      <c r="M2587" s="7">
        <v>0</v>
      </c>
    </row>
    <row r="2588" spans="2:13" customFormat="1" hidden="1">
      <c r="B2588" s="5" t="s">
        <v>2583</v>
      </c>
      <c r="C2588" s="9" t="s">
        <v>315</v>
      </c>
      <c r="D2588" s="7">
        <v>0</v>
      </c>
      <c r="E2588" s="58"/>
      <c r="F2588" s="95"/>
      <c r="G2588" s="7">
        <v>0</v>
      </c>
      <c r="H2588" s="58"/>
      <c r="I2588" s="95"/>
      <c r="J2588" s="7">
        <v>0</v>
      </c>
      <c r="L2588" s="59"/>
      <c r="M2588" s="7">
        <v>0</v>
      </c>
    </row>
    <row r="2589" spans="2:13" customFormat="1" hidden="1">
      <c r="B2589" s="5" t="s">
        <v>2584</v>
      </c>
      <c r="C2589" s="9" t="s">
        <v>317</v>
      </c>
      <c r="D2589" s="7">
        <v>0</v>
      </c>
      <c r="E2589" s="58"/>
      <c r="F2589" s="95"/>
      <c r="G2589" s="7">
        <v>0</v>
      </c>
      <c r="H2589" s="58"/>
      <c r="I2589" s="95"/>
      <c r="J2589" s="7">
        <v>0</v>
      </c>
      <c r="L2589" s="59"/>
      <c r="M2589" s="7">
        <v>0</v>
      </c>
    </row>
    <row r="2590" spans="2:13" customFormat="1" hidden="1">
      <c r="B2590" s="1" t="s">
        <v>2585</v>
      </c>
      <c r="C2590" s="4" t="s">
        <v>5452</v>
      </c>
      <c r="D2590" s="10">
        <f>SUM(D2591:D2600)</f>
        <v>0</v>
      </c>
      <c r="E2590" s="58"/>
      <c r="F2590" s="96"/>
      <c r="G2590" s="10">
        <f>SUM(G2591:G2600)</f>
        <v>0</v>
      </c>
      <c r="H2590" s="58"/>
      <c r="I2590" s="96"/>
      <c r="J2590" s="10">
        <f>SUM(J2591:J2600)</f>
        <v>0</v>
      </c>
      <c r="L2590" s="59"/>
      <c r="M2590" s="10">
        <f>SUM(M2591:M2600)</f>
        <v>0</v>
      </c>
    </row>
    <row r="2591" spans="2:13" customFormat="1" hidden="1">
      <c r="B2591" s="5" t="s">
        <v>2586</v>
      </c>
      <c r="C2591" s="9" t="s">
        <v>320</v>
      </c>
      <c r="D2591" s="7">
        <v>0</v>
      </c>
      <c r="E2591" s="58"/>
      <c r="F2591" s="95"/>
      <c r="G2591" s="7">
        <v>0</v>
      </c>
      <c r="H2591" s="58"/>
      <c r="I2591" s="95"/>
      <c r="J2591" s="7">
        <v>0</v>
      </c>
      <c r="L2591" s="59"/>
      <c r="M2591" s="7">
        <v>0</v>
      </c>
    </row>
    <row r="2592" spans="2:13" customFormat="1" hidden="1">
      <c r="B2592" s="5" t="s">
        <v>2587</v>
      </c>
      <c r="C2592" s="9" t="s">
        <v>322</v>
      </c>
      <c r="D2592" s="7">
        <v>0</v>
      </c>
      <c r="E2592" s="58"/>
      <c r="F2592" s="95"/>
      <c r="G2592" s="7">
        <v>0</v>
      </c>
      <c r="H2592" s="58"/>
      <c r="I2592" s="95"/>
      <c r="J2592" s="7">
        <v>0</v>
      </c>
      <c r="L2592" s="59"/>
      <c r="M2592" s="7">
        <v>0</v>
      </c>
    </row>
    <row r="2593" spans="2:13" customFormat="1" hidden="1">
      <c r="B2593" s="5" t="s">
        <v>2588</v>
      </c>
      <c r="C2593" s="9" t="s">
        <v>324</v>
      </c>
      <c r="D2593" s="7">
        <v>0</v>
      </c>
      <c r="E2593" s="58"/>
      <c r="F2593" s="95"/>
      <c r="G2593" s="7">
        <v>0</v>
      </c>
      <c r="H2593" s="58"/>
      <c r="I2593" s="95"/>
      <c r="J2593" s="7">
        <v>0</v>
      </c>
      <c r="L2593" s="59"/>
      <c r="M2593" s="7">
        <v>0</v>
      </c>
    </row>
    <row r="2594" spans="2:13" customFormat="1" hidden="1">
      <c r="B2594" s="5" t="s">
        <v>2589</v>
      </c>
      <c r="C2594" s="9" t="s">
        <v>326</v>
      </c>
      <c r="D2594" s="7">
        <v>0</v>
      </c>
      <c r="E2594" s="58"/>
      <c r="F2594" s="95"/>
      <c r="G2594" s="7">
        <v>0</v>
      </c>
      <c r="H2594" s="58"/>
      <c r="I2594" s="95"/>
      <c r="J2594" s="7">
        <v>0</v>
      </c>
      <c r="L2594" s="59"/>
      <c r="M2594" s="7">
        <v>0</v>
      </c>
    </row>
    <row r="2595" spans="2:13" customFormat="1" hidden="1">
      <c r="B2595" s="5" t="s">
        <v>2590</v>
      </c>
      <c r="C2595" s="9" t="s">
        <v>328</v>
      </c>
      <c r="D2595" s="7">
        <v>0</v>
      </c>
      <c r="E2595" s="58"/>
      <c r="F2595" s="95"/>
      <c r="G2595" s="7">
        <v>0</v>
      </c>
      <c r="H2595" s="58"/>
      <c r="I2595" s="95"/>
      <c r="J2595" s="7">
        <v>0</v>
      </c>
      <c r="L2595" s="59"/>
      <c r="M2595" s="7">
        <v>0</v>
      </c>
    </row>
    <row r="2596" spans="2:13" customFormat="1" hidden="1">
      <c r="B2596" s="5" t="s">
        <v>2591</v>
      </c>
      <c r="C2596" s="9" t="s">
        <v>330</v>
      </c>
      <c r="D2596" s="7">
        <v>0</v>
      </c>
      <c r="E2596" s="58"/>
      <c r="F2596" s="95"/>
      <c r="G2596" s="7">
        <v>0</v>
      </c>
      <c r="H2596" s="58"/>
      <c r="I2596" s="95"/>
      <c r="J2596" s="7">
        <v>0</v>
      </c>
      <c r="L2596" s="59"/>
      <c r="M2596" s="7">
        <v>0</v>
      </c>
    </row>
    <row r="2597" spans="2:13" customFormat="1" hidden="1">
      <c r="B2597" s="5" t="s">
        <v>2592</v>
      </c>
      <c r="C2597" s="9" t="s">
        <v>332</v>
      </c>
      <c r="D2597" s="7">
        <v>0</v>
      </c>
      <c r="E2597" s="58"/>
      <c r="F2597" s="95"/>
      <c r="G2597" s="7">
        <v>0</v>
      </c>
      <c r="H2597" s="58"/>
      <c r="I2597" s="95"/>
      <c r="J2597" s="7">
        <v>0</v>
      </c>
      <c r="L2597" s="59"/>
      <c r="M2597" s="7">
        <v>0</v>
      </c>
    </row>
    <row r="2598" spans="2:13" customFormat="1" hidden="1">
      <c r="B2598" s="5" t="s">
        <v>2593</v>
      </c>
      <c r="C2598" s="9" t="s">
        <v>334</v>
      </c>
      <c r="D2598" s="7">
        <v>0</v>
      </c>
      <c r="E2598" s="58"/>
      <c r="F2598" s="95"/>
      <c r="G2598" s="7">
        <v>0</v>
      </c>
      <c r="H2598" s="58"/>
      <c r="I2598" s="95"/>
      <c r="J2598" s="7">
        <v>0</v>
      </c>
      <c r="L2598" s="59"/>
      <c r="M2598" s="7">
        <v>0</v>
      </c>
    </row>
    <row r="2599" spans="2:13" customFormat="1" hidden="1">
      <c r="B2599" s="5" t="s">
        <v>2594</v>
      </c>
      <c r="C2599" s="9" t="s">
        <v>336</v>
      </c>
      <c r="D2599" s="7">
        <v>0</v>
      </c>
      <c r="E2599" s="58"/>
      <c r="F2599" s="95"/>
      <c r="G2599" s="7">
        <v>0</v>
      </c>
      <c r="H2599" s="58"/>
      <c r="I2599" s="95"/>
      <c r="J2599" s="7">
        <v>0</v>
      </c>
      <c r="L2599" s="59"/>
      <c r="M2599" s="7">
        <v>0</v>
      </c>
    </row>
    <row r="2600" spans="2:13" customFormat="1" hidden="1">
      <c r="B2600" s="5" t="s">
        <v>2595</v>
      </c>
      <c r="C2600" s="9" t="s">
        <v>338</v>
      </c>
      <c r="D2600" s="7">
        <v>0</v>
      </c>
      <c r="E2600" s="58"/>
      <c r="F2600" s="95"/>
      <c r="G2600" s="7">
        <v>0</v>
      </c>
      <c r="H2600" s="58"/>
      <c r="I2600" s="95"/>
      <c r="J2600" s="7">
        <v>0</v>
      </c>
      <c r="L2600" s="59"/>
      <c r="M2600" s="7">
        <v>0</v>
      </c>
    </row>
    <row r="2601" spans="2:13" hidden="1">
      <c r="B2601" s="70" t="s">
        <v>2596</v>
      </c>
      <c r="C2601" s="71" t="s">
        <v>340</v>
      </c>
      <c r="D2601" s="60">
        <f>SUM(D2602:D2614)</f>
        <v>0</v>
      </c>
      <c r="E2601" s="58"/>
      <c r="F2601" s="96"/>
      <c r="G2601" s="60">
        <f>SUM(G2602:G2614)</f>
        <v>0</v>
      </c>
      <c r="H2601" s="58"/>
      <c r="I2601" s="96"/>
      <c r="J2601" s="60">
        <f>SUM(J2602:J2614)</f>
        <v>0</v>
      </c>
      <c r="L2601" s="65"/>
      <c r="M2601" s="60">
        <f>SUM(M2602:M2614)</f>
        <v>0</v>
      </c>
    </row>
    <row r="2602" spans="2:13" customFormat="1" hidden="1">
      <c r="B2602" s="5" t="s">
        <v>5347</v>
      </c>
      <c r="C2602" s="9" t="s">
        <v>341</v>
      </c>
      <c r="D2602" s="7">
        <v>0</v>
      </c>
      <c r="E2602" s="58"/>
      <c r="F2602" s="95"/>
      <c r="G2602" s="7">
        <v>0</v>
      </c>
      <c r="H2602" s="58"/>
      <c r="I2602" s="95"/>
      <c r="J2602" s="7">
        <v>0</v>
      </c>
      <c r="L2602" s="59"/>
      <c r="M2602" s="7">
        <v>0</v>
      </c>
    </row>
    <row r="2603" spans="2:13" customFormat="1" hidden="1">
      <c r="B2603" s="5" t="s">
        <v>5348</v>
      </c>
      <c r="C2603" s="9" t="s">
        <v>342</v>
      </c>
      <c r="D2603" s="7">
        <v>0</v>
      </c>
      <c r="E2603" s="58"/>
      <c r="F2603" s="95"/>
      <c r="G2603" s="7">
        <v>0</v>
      </c>
      <c r="H2603" s="58"/>
      <c r="I2603" s="95"/>
      <c r="J2603" s="7">
        <v>0</v>
      </c>
      <c r="L2603" s="59"/>
      <c r="M2603" s="7">
        <v>0</v>
      </c>
    </row>
    <row r="2604" spans="2:13" customFormat="1" hidden="1">
      <c r="B2604" s="5" t="s">
        <v>5349</v>
      </c>
      <c r="C2604" s="9" t="s">
        <v>343</v>
      </c>
      <c r="D2604" s="7">
        <v>0</v>
      </c>
      <c r="E2604" s="58"/>
      <c r="F2604" s="95"/>
      <c r="G2604" s="7">
        <v>0</v>
      </c>
      <c r="H2604" s="58"/>
      <c r="I2604" s="95"/>
      <c r="J2604" s="7">
        <v>0</v>
      </c>
      <c r="L2604" s="59"/>
      <c r="M2604" s="7">
        <v>0</v>
      </c>
    </row>
    <row r="2605" spans="2:13" customFormat="1" hidden="1">
      <c r="B2605" s="5" t="s">
        <v>5350</v>
      </c>
      <c r="C2605" s="9" t="s">
        <v>344</v>
      </c>
      <c r="D2605" s="7">
        <v>0</v>
      </c>
      <c r="E2605" s="58"/>
      <c r="F2605" s="95"/>
      <c r="G2605" s="7">
        <v>0</v>
      </c>
      <c r="H2605" s="58"/>
      <c r="I2605" s="95"/>
      <c r="J2605" s="7">
        <v>0</v>
      </c>
      <c r="L2605" s="59"/>
      <c r="M2605" s="7">
        <v>0</v>
      </c>
    </row>
    <row r="2606" spans="2:13" customFormat="1" hidden="1">
      <c r="B2606" s="5" t="s">
        <v>5351</v>
      </c>
      <c r="C2606" s="9" t="s">
        <v>345</v>
      </c>
      <c r="D2606" s="7">
        <v>0</v>
      </c>
      <c r="E2606" s="58"/>
      <c r="F2606" s="95"/>
      <c r="G2606" s="7">
        <v>0</v>
      </c>
      <c r="H2606" s="58"/>
      <c r="I2606" s="95"/>
      <c r="J2606" s="7">
        <v>0</v>
      </c>
      <c r="L2606" s="59"/>
      <c r="M2606" s="7">
        <v>0</v>
      </c>
    </row>
    <row r="2607" spans="2:13" customFormat="1" hidden="1">
      <c r="B2607" s="5" t="s">
        <v>5352</v>
      </c>
      <c r="C2607" s="9" t="s">
        <v>346</v>
      </c>
      <c r="D2607" s="7">
        <v>0</v>
      </c>
      <c r="E2607" s="58"/>
      <c r="F2607" s="95"/>
      <c r="G2607" s="7">
        <v>0</v>
      </c>
      <c r="H2607" s="58"/>
      <c r="I2607" s="95"/>
      <c r="J2607" s="7">
        <v>0</v>
      </c>
      <c r="L2607" s="59"/>
      <c r="M2607" s="7">
        <v>0</v>
      </c>
    </row>
    <row r="2608" spans="2:13" customFormat="1" hidden="1">
      <c r="B2608" s="5" t="s">
        <v>5353</v>
      </c>
      <c r="C2608" s="9" t="s">
        <v>347</v>
      </c>
      <c r="D2608" s="7">
        <v>0</v>
      </c>
      <c r="E2608" s="58"/>
      <c r="F2608" s="95"/>
      <c r="G2608" s="7">
        <v>0</v>
      </c>
      <c r="H2608" s="58"/>
      <c r="I2608" s="95"/>
      <c r="J2608" s="7">
        <v>0</v>
      </c>
      <c r="L2608" s="59"/>
      <c r="M2608" s="7">
        <v>0</v>
      </c>
    </row>
    <row r="2609" spans="1:13" customFormat="1" hidden="1">
      <c r="B2609" s="5" t="s">
        <v>5354</v>
      </c>
      <c r="C2609" s="9" t="s">
        <v>348</v>
      </c>
      <c r="D2609" s="7">
        <v>0</v>
      </c>
      <c r="E2609" s="58"/>
      <c r="F2609" s="95"/>
      <c r="G2609" s="7">
        <v>0</v>
      </c>
      <c r="H2609" s="58"/>
      <c r="I2609" s="95"/>
      <c r="J2609" s="7">
        <v>0</v>
      </c>
      <c r="L2609" s="59"/>
      <c r="M2609" s="7">
        <v>0</v>
      </c>
    </row>
    <row r="2610" spans="1:13" customFormat="1" hidden="1">
      <c r="B2610" s="5" t="s">
        <v>5355</v>
      </c>
      <c r="C2610" s="9" t="s">
        <v>349</v>
      </c>
      <c r="D2610" s="7">
        <v>0</v>
      </c>
      <c r="E2610" s="58"/>
      <c r="F2610" s="95"/>
      <c r="G2610" s="7">
        <v>0</v>
      </c>
      <c r="H2610" s="58"/>
      <c r="I2610" s="95"/>
      <c r="J2610" s="7">
        <v>0</v>
      </c>
      <c r="L2610" s="59"/>
      <c r="M2610" s="7">
        <v>0</v>
      </c>
    </row>
    <row r="2611" spans="1:13" customFormat="1" hidden="1">
      <c r="B2611" s="5" t="s">
        <v>5356</v>
      </c>
      <c r="C2611" s="9" t="s">
        <v>350</v>
      </c>
      <c r="D2611" s="7">
        <v>0</v>
      </c>
      <c r="E2611" s="58"/>
      <c r="F2611" s="95"/>
      <c r="G2611" s="7">
        <v>0</v>
      </c>
      <c r="H2611" s="58"/>
      <c r="I2611" s="95"/>
      <c r="J2611" s="7">
        <v>0</v>
      </c>
      <c r="L2611" s="59"/>
      <c r="M2611" s="7">
        <v>0</v>
      </c>
    </row>
    <row r="2612" spans="1:13" hidden="1">
      <c r="B2612" s="28" t="s">
        <v>5357</v>
      </c>
      <c r="C2612" s="36" t="s">
        <v>351</v>
      </c>
      <c r="D2612" s="11">
        <v>0</v>
      </c>
      <c r="E2612" s="58"/>
      <c r="F2612" s="95"/>
      <c r="G2612" s="11">
        <v>0</v>
      </c>
      <c r="H2612" s="58"/>
      <c r="I2612" s="95"/>
      <c r="J2612" s="11">
        <v>0</v>
      </c>
      <c r="L2612" s="65"/>
      <c r="M2612" s="11">
        <v>0</v>
      </c>
    </row>
    <row r="2613" spans="1:13" customFormat="1" hidden="1">
      <c r="B2613" s="5" t="s">
        <v>5358</v>
      </c>
      <c r="C2613" s="9" t="s">
        <v>352</v>
      </c>
      <c r="D2613" s="7">
        <v>0</v>
      </c>
      <c r="E2613" s="58"/>
      <c r="F2613" s="95"/>
      <c r="G2613" s="7">
        <v>0</v>
      </c>
      <c r="H2613" s="58"/>
      <c r="I2613" s="95"/>
      <c r="J2613" s="7">
        <v>0</v>
      </c>
      <c r="L2613" s="59"/>
      <c r="M2613" s="7">
        <v>0</v>
      </c>
    </row>
    <row r="2614" spans="1:13" customFormat="1" hidden="1">
      <c r="B2614" s="5" t="s">
        <v>5359</v>
      </c>
      <c r="C2614" s="9" t="s">
        <v>353</v>
      </c>
      <c r="D2614" s="7">
        <v>0</v>
      </c>
      <c r="E2614" s="58"/>
      <c r="F2614" s="95"/>
      <c r="G2614" s="7">
        <v>0</v>
      </c>
      <c r="H2614" s="58"/>
      <c r="I2614" s="95"/>
      <c r="J2614" s="7">
        <v>0</v>
      </c>
      <c r="L2614" s="59"/>
      <c r="M2614" s="7">
        <v>0</v>
      </c>
    </row>
    <row r="2615" spans="1:13" hidden="1">
      <c r="A2615" s="21" t="s">
        <v>5618</v>
      </c>
      <c r="B2615" s="99" t="s">
        <v>5799</v>
      </c>
      <c r="C2615" s="71" t="s">
        <v>355</v>
      </c>
      <c r="D2615" s="125">
        <f>SUM(D2616:D2625)</f>
        <v>3000</v>
      </c>
      <c r="E2615" s="108"/>
      <c r="F2615" s="126"/>
      <c r="G2615" s="125">
        <f>SUM(G2616:G2625)</f>
        <v>3000</v>
      </c>
      <c r="H2615" s="108"/>
      <c r="I2615" s="126"/>
      <c r="J2615" s="125">
        <f>SUM(J2616:J2625)</f>
        <v>806.19999999999982</v>
      </c>
      <c r="L2615" s="65"/>
      <c r="M2615" s="125">
        <f>SUM(M2616:M2625)</f>
        <v>0</v>
      </c>
    </row>
    <row r="2616" spans="1:13" customFormat="1" hidden="1">
      <c r="B2616" s="5" t="s">
        <v>2597</v>
      </c>
      <c r="C2616" s="9" t="s">
        <v>357</v>
      </c>
      <c r="D2616" s="7">
        <v>0</v>
      </c>
      <c r="E2616" s="58"/>
      <c r="F2616" s="95"/>
      <c r="G2616" s="7">
        <v>0</v>
      </c>
      <c r="H2616" s="58"/>
      <c r="I2616" s="95"/>
      <c r="J2616" s="7">
        <v>0</v>
      </c>
      <c r="L2616" s="59"/>
      <c r="M2616" s="7">
        <v>0</v>
      </c>
    </row>
    <row r="2617" spans="1:13" customFormat="1" hidden="1">
      <c r="B2617" s="5" t="s">
        <v>2597</v>
      </c>
      <c r="C2617" s="9" t="s">
        <v>359</v>
      </c>
      <c r="D2617" s="7">
        <v>0</v>
      </c>
      <c r="E2617" s="58"/>
      <c r="F2617" s="95"/>
      <c r="G2617" s="7">
        <v>0</v>
      </c>
      <c r="H2617" s="58"/>
      <c r="I2617" s="95"/>
      <c r="J2617" s="7">
        <v>0</v>
      </c>
      <c r="L2617" s="59"/>
      <c r="M2617" s="7">
        <v>0</v>
      </c>
    </row>
    <row r="2618" spans="1:13" hidden="1">
      <c r="B2618" s="28" t="s">
        <v>2598</v>
      </c>
      <c r="C2618" s="36" t="s">
        <v>361</v>
      </c>
      <c r="D2618" s="11">
        <v>0</v>
      </c>
      <c r="E2618" s="58"/>
      <c r="F2618" s="95"/>
      <c r="G2618" s="11">
        <v>0</v>
      </c>
      <c r="H2618" s="58"/>
      <c r="I2618" s="95"/>
      <c r="J2618" s="11">
        <v>0</v>
      </c>
      <c r="L2618" s="65"/>
      <c r="M2618" s="11">
        <v>0</v>
      </c>
    </row>
    <row r="2619" spans="1:13" customFormat="1" hidden="1">
      <c r="B2619" s="5" t="s">
        <v>2599</v>
      </c>
      <c r="C2619" s="9" t="s">
        <v>363</v>
      </c>
      <c r="D2619" s="7">
        <v>0</v>
      </c>
      <c r="E2619" s="58"/>
      <c r="F2619" s="95"/>
      <c r="G2619" s="7">
        <v>0</v>
      </c>
      <c r="H2619" s="58"/>
      <c r="I2619" s="95"/>
      <c r="J2619" s="7">
        <v>0</v>
      </c>
      <c r="L2619" s="59"/>
      <c r="M2619" s="7">
        <v>0</v>
      </c>
    </row>
    <row r="2620" spans="1:13" hidden="1">
      <c r="A2620" s="21" t="s">
        <v>5618</v>
      </c>
      <c r="B2620" s="30" t="s">
        <v>5800</v>
      </c>
      <c r="C2620" s="36" t="s">
        <v>365</v>
      </c>
      <c r="D2620" s="128">
        <v>3000</v>
      </c>
      <c r="E2620" s="108">
        <f>IF(D2620&lt;G2620,G2620-D2620,0)</f>
        <v>0</v>
      </c>
      <c r="F2620" s="108">
        <f>IF(D2620&gt;G2620,D2620-G2620,0)</f>
        <v>0</v>
      </c>
      <c r="G2620" s="128">
        <v>3000</v>
      </c>
      <c r="H2620" s="108"/>
      <c r="I2620" s="108">
        <v>2193.8000000000002</v>
      </c>
      <c r="J2620" s="128">
        <f>+G2620+H2620-I2620</f>
        <v>806.19999999999982</v>
      </c>
      <c r="L2620" s="65"/>
      <c r="M2620" s="128">
        <v>0</v>
      </c>
    </row>
    <row r="2621" spans="1:13" customFormat="1" hidden="1">
      <c r="B2621" s="5" t="s">
        <v>2600</v>
      </c>
      <c r="C2621" s="9" t="s">
        <v>367</v>
      </c>
      <c r="D2621" s="7">
        <v>0</v>
      </c>
      <c r="E2621" s="58"/>
      <c r="F2621" s="95"/>
      <c r="G2621" s="7">
        <v>0</v>
      </c>
      <c r="H2621" s="58"/>
      <c r="I2621" s="95"/>
      <c r="J2621" s="7">
        <v>0</v>
      </c>
      <c r="L2621" s="59"/>
      <c r="M2621" s="7">
        <v>0</v>
      </c>
    </row>
    <row r="2622" spans="1:13" customFormat="1" hidden="1">
      <c r="B2622" s="5" t="s">
        <v>2601</v>
      </c>
      <c r="C2622" s="9" t="s">
        <v>369</v>
      </c>
      <c r="D2622" s="7">
        <v>0</v>
      </c>
      <c r="E2622" s="58"/>
      <c r="F2622" s="95"/>
      <c r="G2622" s="7">
        <v>0</v>
      </c>
      <c r="H2622" s="58"/>
      <c r="I2622" s="95"/>
      <c r="J2622" s="7">
        <v>0</v>
      </c>
      <c r="L2622" s="59"/>
      <c r="M2622" s="7">
        <v>0</v>
      </c>
    </row>
    <row r="2623" spans="1:13" customFormat="1" hidden="1">
      <c r="B2623" s="5" t="s">
        <v>2602</v>
      </c>
      <c r="C2623" s="9" t="s">
        <v>371</v>
      </c>
      <c r="D2623" s="7">
        <v>0</v>
      </c>
      <c r="E2623" s="58"/>
      <c r="F2623" s="95"/>
      <c r="G2623" s="7">
        <v>0</v>
      </c>
      <c r="H2623" s="58"/>
      <c r="I2623" s="95"/>
      <c r="J2623" s="7">
        <v>0</v>
      </c>
      <c r="L2623" s="59"/>
      <c r="M2623" s="7">
        <v>0</v>
      </c>
    </row>
    <row r="2624" spans="1:13" customFormat="1" hidden="1">
      <c r="B2624" s="5" t="s">
        <v>2603</v>
      </c>
      <c r="C2624" s="9" t="s">
        <v>373</v>
      </c>
      <c r="D2624" s="7">
        <v>0</v>
      </c>
      <c r="E2624" s="58"/>
      <c r="F2624" s="95"/>
      <c r="G2624" s="7">
        <v>0</v>
      </c>
      <c r="H2624" s="58"/>
      <c r="I2624" s="95"/>
      <c r="J2624" s="7">
        <v>0</v>
      </c>
      <c r="L2624" s="59"/>
      <c r="M2624" s="7">
        <v>0</v>
      </c>
    </row>
    <row r="2625" spans="2:13" customFormat="1" hidden="1">
      <c r="B2625" s="5" t="s">
        <v>2604</v>
      </c>
      <c r="C2625" s="9" t="s">
        <v>375</v>
      </c>
      <c r="D2625" s="7">
        <v>0</v>
      </c>
      <c r="E2625" s="58"/>
      <c r="F2625" s="95"/>
      <c r="G2625" s="7">
        <v>0</v>
      </c>
      <c r="H2625" s="58"/>
      <c r="I2625" s="95"/>
      <c r="J2625" s="7">
        <v>0</v>
      </c>
      <c r="L2625" s="59"/>
      <c r="M2625" s="7">
        <v>0</v>
      </c>
    </row>
    <row r="2626" spans="2:13" customFormat="1" hidden="1">
      <c r="B2626" s="1" t="s">
        <v>2605</v>
      </c>
      <c r="C2626" s="4" t="s">
        <v>376</v>
      </c>
      <c r="D2626" s="10">
        <f>SUM(D2627:D2633)</f>
        <v>0</v>
      </c>
      <c r="E2626" s="58"/>
      <c r="F2626" s="96"/>
      <c r="G2626" s="10">
        <f>SUM(G2627:G2633)</f>
        <v>0</v>
      </c>
      <c r="H2626" s="58"/>
      <c r="I2626" s="96"/>
      <c r="J2626" s="10">
        <f>SUM(J2627:J2633)</f>
        <v>0</v>
      </c>
      <c r="L2626" s="59"/>
      <c r="M2626" s="10">
        <f>SUM(M2627:M2633)</f>
        <v>0</v>
      </c>
    </row>
    <row r="2627" spans="2:13" customFormat="1" hidden="1">
      <c r="B2627" s="5" t="s">
        <v>2606</v>
      </c>
      <c r="C2627" s="9" t="s">
        <v>378</v>
      </c>
      <c r="D2627" s="7">
        <v>0</v>
      </c>
      <c r="E2627" s="58"/>
      <c r="F2627" s="95"/>
      <c r="G2627" s="7">
        <v>0</v>
      </c>
      <c r="H2627" s="58"/>
      <c r="I2627" s="95"/>
      <c r="J2627" s="7">
        <v>0</v>
      </c>
      <c r="L2627" s="59"/>
      <c r="M2627" s="7">
        <v>0</v>
      </c>
    </row>
    <row r="2628" spans="2:13" customFormat="1" hidden="1">
      <c r="B2628" s="5" t="s">
        <v>2607</v>
      </c>
      <c r="C2628" s="9" t="s">
        <v>379</v>
      </c>
      <c r="D2628" s="7">
        <v>0</v>
      </c>
      <c r="E2628" s="58"/>
      <c r="F2628" s="95"/>
      <c r="G2628" s="7">
        <v>0</v>
      </c>
      <c r="H2628" s="58"/>
      <c r="I2628" s="95"/>
      <c r="J2628" s="7">
        <v>0</v>
      </c>
      <c r="L2628" s="59"/>
      <c r="M2628" s="7">
        <v>0</v>
      </c>
    </row>
    <row r="2629" spans="2:13" customFormat="1" hidden="1">
      <c r="B2629" s="5" t="s">
        <v>2608</v>
      </c>
      <c r="C2629" s="9" t="s">
        <v>381</v>
      </c>
      <c r="D2629" s="7">
        <v>0</v>
      </c>
      <c r="E2629" s="58"/>
      <c r="F2629" s="95"/>
      <c r="G2629" s="7">
        <v>0</v>
      </c>
      <c r="H2629" s="58"/>
      <c r="I2629" s="95"/>
      <c r="J2629" s="7">
        <v>0</v>
      </c>
      <c r="L2629" s="59"/>
      <c r="M2629" s="7">
        <v>0</v>
      </c>
    </row>
    <row r="2630" spans="2:13" customFormat="1" hidden="1">
      <c r="B2630" s="5" t="s">
        <v>2609</v>
      </c>
      <c r="C2630" s="9" t="s">
        <v>383</v>
      </c>
      <c r="D2630" s="7">
        <v>0</v>
      </c>
      <c r="E2630" s="58"/>
      <c r="F2630" s="95"/>
      <c r="G2630" s="7">
        <v>0</v>
      </c>
      <c r="H2630" s="58"/>
      <c r="I2630" s="95"/>
      <c r="J2630" s="7">
        <v>0</v>
      </c>
      <c r="L2630" s="59"/>
      <c r="M2630" s="7">
        <v>0</v>
      </c>
    </row>
    <row r="2631" spans="2:13" customFormat="1" hidden="1">
      <c r="B2631" s="5" t="s">
        <v>2610</v>
      </c>
      <c r="C2631" s="9" t="s">
        <v>384</v>
      </c>
      <c r="D2631" s="7">
        <v>0</v>
      </c>
      <c r="E2631" s="58"/>
      <c r="F2631" s="95"/>
      <c r="G2631" s="7">
        <v>0</v>
      </c>
      <c r="H2631" s="58"/>
      <c r="I2631" s="95"/>
      <c r="J2631" s="7">
        <v>0</v>
      </c>
      <c r="L2631" s="59"/>
      <c r="M2631" s="7">
        <v>0</v>
      </c>
    </row>
    <row r="2632" spans="2:13" customFormat="1" hidden="1">
      <c r="B2632" s="5" t="s">
        <v>2611</v>
      </c>
      <c r="C2632" s="9" t="s">
        <v>386</v>
      </c>
      <c r="D2632" s="7">
        <v>0</v>
      </c>
      <c r="E2632" s="58"/>
      <c r="F2632" s="95"/>
      <c r="G2632" s="7">
        <v>0</v>
      </c>
      <c r="H2632" s="58"/>
      <c r="I2632" s="95"/>
      <c r="J2632" s="7">
        <v>0</v>
      </c>
      <c r="L2632" s="59"/>
      <c r="M2632" s="7">
        <v>0</v>
      </c>
    </row>
    <row r="2633" spans="2:13" customFormat="1" hidden="1">
      <c r="B2633" s="5" t="s">
        <v>2612</v>
      </c>
      <c r="C2633" s="9" t="s">
        <v>388</v>
      </c>
      <c r="D2633" s="7">
        <v>0</v>
      </c>
      <c r="E2633" s="58"/>
      <c r="F2633" s="95"/>
      <c r="G2633" s="7">
        <v>0</v>
      </c>
      <c r="H2633" s="58"/>
      <c r="I2633" s="95"/>
      <c r="J2633" s="7">
        <v>0</v>
      </c>
      <c r="L2633" s="59"/>
      <c r="M2633" s="7">
        <v>0</v>
      </c>
    </row>
    <row r="2634" spans="2:13" customFormat="1" hidden="1">
      <c r="B2634" s="1" t="s">
        <v>2613</v>
      </c>
      <c r="C2634" s="4" t="s">
        <v>390</v>
      </c>
      <c r="D2634" s="10">
        <f>SUM(D2635:D2646)</f>
        <v>0</v>
      </c>
      <c r="E2634" s="58"/>
      <c r="F2634" s="96"/>
      <c r="G2634" s="10">
        <f>SUM(G2635:G2646)</f>
        <v>0</v>
      </c>
      <c r="H2634" s="58"/>
      <c r="I2634" s="96"/>
      <c r="J2634" s="10">
        <f>SUM(J2635:J2646)</f>
        <v>0</v>
      </c>
      <c r="L2634" s="59"/>
      <c r="M2634" s="10">
        <f>SUM(M2635:M2646)</f>
        <v>0</v>
      </c>
    </row>
    <row r="2635" spans="2:13" customFormat="1" hidden="1">
      <c r="B2635" s="5" t="s">
        <v>2614</v>
      </c>
      <c r="C2635" s="9" t="s">
        <v>392</v>
      </c>
      <c r="D2635" s="7">
        <v>0</v>
      </c>
      <c r="E2635" s="58"/>
      <c r="F2635" s="95"/>
      <c r="G2635" s="7">
        <v>0</v>
      </c>
      <c r="H2635" s="58"/>
      <c r="I2635" s="95"/>
      <c r="J2635" s="7">
        <v>0</v>
      </c>
      <c r="L2635" s="59"/>
      <c r="M2635" s="7">
        <v>0</v>
      </c>
    </row>
    <row r="2636" spans="2:13" customFormat="1" hidden="1">
      <c r="B2636" s="5" t="s">
        <v>2615</v>
      </c>
      <c r="C2636" s="9" t="s">
        <v>394</v>
      </c>
      <c r="D2636" s="7">
        <v>0</v>
      </c>
      <c r="E2636" s="58"/>
      <c r="F2636" s="95"/>
      <c r="G2636" s="7">
        <v>0</v>
      </c>
      <c r="H2636" s="58"/>
      <c r="I2636" s="95"/>
      <c r="J2636" s="7">
        <v>0</v>
      </c>
      <c r="L2636" s="59"/>
      <c r="M2636" s="7">
        <v>0</v>
      </c>
    </row>
    <row r="2637" spans="2:13" customFormat="1" hidden="1">
      <c r="B2637" s="5" t="s">
        <v>2616</v>
      </c>
      <c r="C2637" s="9" t="s">
        <v>396</v>
      </c>
      <c r="D2637" s="7">
        <v>0</v>
      </c>
      <c r="E2637" s="58"/>
      <c r="F2637" s="95"/>
      <c r="G2637" s="7">
        <v>0</v>
      </c>
      <c r="H2637" s="58"/>
      <c r="I2637" s="95"/>
      <c r="J2637" s="7">
        <v>0</v>
      </c>
      <c r="L2637" s="59"/>
      <c r="M2637" s="7">
        <v>0</v>
      </c>
    </row>
    <row r="2638" spans="2:13" customFormat="1" hidden="1">
      <c r="B2638" s="5" t="s">
        <v>2617</v>
      </c>
      <c r="C2638" s="9" t="s">
        <v>398</v>
      </c>
      <c r="D2638" s="7">
        <v>0</v>
      </c>
      <c r="E2638" s="58"/>
      <c r="F2638" s="95"/>
      <c r="G2638" s="7">
        <v>0</v>
      </c>
      <c r="H2638" s="58"/>
      <c r="I2638" s="95"/>
      <c r="J2638" s="7">
        <v>0</v>
      </c>
      <c r="L2638" s="59"/>
      <c r="M2638" s="7">
        <v>0</v>
      </c>
    </row>
    <row r="2639" spans="2:13" customFormat="1" hidden="1">
      <c r="B2639" s="5" t="s">
        <v>2618</v>
      </c>
      <c r="C2639" s="9" t="s">
        <v>400</v>
      </c>
      <c r="D2639" s="7">
        <v>0</v>
      </c>
      <c r="E2639" s="58"/>
      <c r="F2639" s="95"/>
      <c r="G2639" s="7">
        <v>0</v>
      </c>
      <c r="H2639" s="58"/>
      <c r="I2639" s="95"/>
      <c r="J2639" s="7">
        <v>0</v>
      </c>
      <c r="L2639" s="59"/>
      <c r="M2639" s="7">
        <v>0</v>
      </c>
    </row>
    <row r="2640" spans="2:13" customFormat="1" hidden="1">
      <c r="B2640" s="5" t="s">
        <v>2619</v>
      </c>
      <c r="C2640" s="9" t="s">
        <v>402</v>
      </c>
      <c r="D2640" s="7">
        <v>0</v>
      </c>
      <c r="E2640" s="58"/>
      <c r="F2640" s="95"/>
      <c r="G2640" s="7">
        <v>0</v>
      </c>
      <c r="H2640" s="58"/>
      <c r="I2640" s="95"/>
      <c r="J2640" s="7">
        <v>0</v>
      </c>
      <c r="L2640" s="59"/>
      <c r="M2640" s="7">
        <v>0</v>
      </c>
    </row>
    <row r="2641" spans="1:13" customFormat="1" hidden="1">
      <c r="B2641" s="5" t="s">
        <v>2620</v>
      </c>
      <c r="C2641" s="9" t="s">
        <v>404</v>
      </c>
      <c r="D2641" s="7">
        <v>0</v>
      </c>
      <c r="E2641" s="58"/>
      <c r="F2641" s="95"/>
      <c r="G2641" s="7">
        <v>0</v>
      </c>
      <c r="H2641" s="58"/>
      <c r="I2641" s="95"/>
      <c r="J2641" s="7">
        <v>0</v>
      </c>
      <c r="L2641" s="59"/>
      <c r="M2641" s="7">
        <v>0</v>
      </c>
    </row>
    <row r="2642" spans="1:13" customFormat="1" hidden="1">
      <c r="B2642" s="5" t="s">
        <v>2621</v>
      </c>
      <c r="C2642" s="9" t="s">
        <v>406</v>
      </c>
      <c r="D2642" s="7">
        <v>0</v>
      </c>
      <c r="E2642" s="58"/>
      <c r="F2642" s="95"/>
      <c r="G2642" s="7">
        <v>0</v>
      </c>
      <c r="H2642" s="58"/>
      <c r="I2642" s="95"/>
      <c r="J2642" s="7">
        <v>0</v>
      </c>
      <c r="L2642" s="59"/>
      <c r="M2642" s="7">
        <v>0</v>
      </c>
    </row>
    <row r="2643" spans="1:13" customFormat="1" hidden="1">
      <c r="B2643" s="5" t="s">
        <v>2622</v>
      </c>
      <c r="C2643" s="9" t="s">
        <v>408</v>
      </c>
      <c r="D2643" s="7">
        <v>0</v>
      </c>
      <c r="E2643" s="58"/>
      <c r="F2643" s="95"/>
      <c r="G2643" s="7">
        <v>0</v>
      </c>
      <c r="H2643" s="58"/>
      <c r="I2643" s="95"/>
      <c r="J2643" s="7">
        <v>0</v>
      </c>
      <c r="L2643" s="59"/>
      <c r="M2643" s="7">
        <v>0</v>
      </c>
    </row>
    <row r="2644" spans="1:13" customFormat="1" hidden="1">
      <c r="B2644" s="5" t="s">
        <v>2623</v>
      </c>
      <c r="C2644" s="9" t="s">
        <v>410</v>
      </c>
      <c r="D2644" s="7">
        <v>0</v>
      </c>
      <c r="E2644" s="58"/>
      <c r="F2644" s="95"/>
      <c r="G2644" s="7">
        <v>0</v>
      </c>
      <c r="H2644" s="58"/>
      <c r="I2644" s="95"/>
      <c r="J2644" s="7">
        <v>0</v>
      </c>
      <c r="L2644" s="59"/>
      <c r="M2644" s="7">
        <v>0</v>
      </c>
    </row>
    <row r="2645" spans="1:13" customFormat="1" hidden="1">
      <c r="B2645" s="5" t="s">
        <v>2624</v>
      </c>
      <c r="C2645" s="9" t="s">
        <v>412</v>
      </c>
      <c r="D2645" s="7">
        <v>0</v>
      </c>
      <c r="E2645" s="58"/>
      <c r="F2645" s="95"/>
      <c r="G2645" s="7">
        <v>0</v>
      </c>
      <c r="H2645" s="58"/>
      <c r="I2645" s="95"/>
      <c r="J2645" s="7">
        <v>0</v>
      </c>
      <c r="L2645" s="59"/>
      <c r="M2645" s="7">
        <v>0</v>
      </c>
    </row>
    <row r="2646" spans="1:13" customFormat="1" hidden="1">
      <c r="B2646" s="5" t="s">
        <v>2625</v>
      </c>
      <c r="C2646" s="9" t="s">
        <v>414</v>
      </c>
      <c r="D2646" s="7">
        <v>0</v>
      </c>
      <c r="E2646" s="58"/>
      <c r="F2646" s="95"/>
      <c r="G2646" s="7">
        <v>0</v>
      </c>
      <c r="H2646" s="58"/>
      <c r="I2646" s="95"/>
      <c r="J2646" s="7">
        <v>0</v>
      </c>
      <c r="L2646" s="59"/>
      <c r="M2646" s="7">
        <v>0</v>
      </c>
    </row>
    <row r="2647" spans="1:13" customFormat="1" hidden="1">
      <c r="B2647" s="1" t="s">
        <v>2626</v>
      </c>
      <c r="C2647" s="4" t="s">
        <v>415</v>
      </c>
      <c r="D2647" s="10">
        <f>SUM(D2648:D2652)</f>
        <v>0</v>
      </c>
      <c r="E2647" s="58"/>
      <c r="F2647" s="96"/>
      <c r="G2647" s="10">
        <f>SUM(G2648:G2652)</f>
        <v>0</v>
      </c>
      <c r="H2647" s="58"/>
      <c r="I2647" s="96"/>
      <c r="J2647" s="10">
        <f>SUM(J2648:J2652)</f>
        <v>0</v>
      </c>
      <c r="L2647" s="59"/>
      <c r="M2647" s="10">
        <f>SUM(M2648:M2652)</f>
        <v>0</v>
      </c>
    </row>
    <row r="2648" spans="1:13" customFormat="1" hidden="1">
      <c r="B2648" s="5" t="s">
        <v>2627</v>
      </c>
      <c r="C2648" s="9" t="s">
        <v>416</v>
      </c>
      <c r="D2648" s="7">
        <v>0</v>
      </c>
      <c r="E2648" s="58"/>
      <c r="F2648" s="95"/>
      <c r="G2648" s="7">
        <v>0</v>
      </c>
      <c r="H2648" s="58"/>
      <c r="I2648" s="95"/>
      <c r="J2648" s="7">
        <v>0</v>
      </c>
      <c r="L2648" s="59"/>
      <c r="M2648" s="7">
        <v>0</v>
      </c>
    </row>
    <row r="2649" spans="1:13" customFormat="1" hidden="1">
      <c r="B2649" s="5" t="s">
        <v>2628</v>
      </c>
      <c r="C2649" s="9" t="s">
        <v>418</v>
      </c>
      <c r="D2649" s="7">
        <v>0</v>
      </c>
      <c r="E2649" s="58"/>
      <c r="F2649" s="95"/>
      <c r="G2649" s="7">
        <v>0</v>
      </c>
      <c r="H2649" s="58"/>
      <c r="I2649" s="95"/>
      <c r="J2649" s="7">
        <v>0</v>
      </c>
      <c r="L2649" s="59"/>
      <c r="M2649" s="7">
        <v>0</v>
      </c>
    </row>
    <row r="2650" spans="1:13" customFormat="1" hidden="1">
      <c r="B2650" s="5" t="s">
        <v>2629</v>
      </c>
      <c r="C2650" s="9" t="s">
        <v>420</v>
      </c>
      <c r="D2650" s="7">
        <v>0</v>
      </c>
      <c r="E2650" s="58"/>
      <c r="F2650" s="95"/>
      <c r="G2650" s="7">
        <v>0</v>
      </c>
      <c r="H2650" s="58"/>
      <c r="I2650" s="95"/>
      <c r="J2650" s="7">
        <v>0</v>
      </c>
      <c r="L2650" s="59"/>
      <c r="M2650" s="7">
        <v>0</v>
      </c>
    </row>
    <row r="2651" spans="1:13" customFormat="1" hidden="1">
      <c r="B2651" s="5" t="s">
        <v>2630</v>
      </c>
      <c r="C2651" s="9" t="s">
        <v>422</v>
      </c>
      <c r="D2651" s="7">
        <v>0</v>
      </c>
      <c r="E2651" s="58"/>
      <c r="F2651" s="95"/>
      <c r="G2651" s="7">
        <v>0</v>
      </c>
      <c r="H2651" s="58"/>
      <c r="I2651" s="95"/>
      <c r="J2651" s="7">
        <v>0</v>
      </c>
      <c r="L2651" s="59"/>
      <c r="M2651" s="7">
        <v>0</v>
      </c>
    </row>
    <row r="2652" spans="1:13" customFormat="1" hidden="1">
      <c r="B2652" s="5" t="s">
        <v>2631</v>
      </c>
      <c r="C2652" s="9" t="s">
        <v>424</v>
      </c>
      <c r="D2652" s="7">
        <v>0</v>
      </c>
      <c r="E2652" s="58"/>
      <c r="F2652" s="95"/>
      <c r="G2652" s="7">
        <v>0</v>
      </c>
      <c r="H2652" s="58"/>
      <c r="I2652" s="95"/>
      <c r="J2652" s="7">
        <v>0</v>
      </c>
      <c r="L2652" s="59"/>
      <c r="M2652" s="7">
        <v>0</v>
      </c>
    </row>
    <row r="2653" spans="1:13" hidden="1">
      <c r="A2653" s="21" t="s">
        <v>5667</v>
      </c>
      <c r="B2653" s="99" t="s">
        <v>5801</v>
      </c>
      <c r="C2653" s="71" t="s">
        <v>425</v>
      </c>
      <c r="D2653" s="127">
        <f>SUM(D2654:D2658)</f>
        <v>1000</v>
      </c>
      <c r="E2653" s="108"/>
      <c r="F2653" s="126"/>
      <c r="G2653" s="127">
        <f>SUM(G2654:G2658)</f>
        <v>1000</v>
      </c>
      <c r="H2653" s="108"/>
      <c r="I2653" s="126"/>
      <c r="J2653" s="127">
        <f>SUM(J2654:J2658)</f>
        <v>375</v>
      </c>
      <c r="K2653" s="21"/>
      <c r="L2653" s="59"/>
      <c r="M2653" s="127">
        <f>SUM(M2654:M2658)</f>
        <v>0</v>
      </c>
    </row>
    <row r="2654" spans="1:13" hidden="1">
      <c r="A2654" s="21" t="s">
        <v>5667</v>
      </c>
      <c r="B2654" s="30" t="s">
        <v>5802</v>
      </c>
      <c r="C2654" s="36" t="s">
        <v>351</v>
      </c>
      <c r="D2654" s="129">
        <v>1000</v>
      </c>
      <c r="E2654" s="108">
        <f>IF(D2654&lt;G2654,G2654-D2654,0)</f>
        <v>0</v>
      </c>
      <c r="F2654" s="108">
        <f>IF(D2654&gt;G2654,D2654-G2654,0)</f>
        <v>0</v>
      </c>
      <c r="G2654" s="129">
        <v>1000</v>
      </c>
      <c r="H2654" s="108"/>
      <c r="I2654" s="108">
        <v>625</v>
      </c>
      <c r="J2654" s="128">
        <f>+G2654+H2654-I2654</f>
        <v>375</v>
      </c>
      <c r="K2654" s="21"/>
      <c r="L2654" s="59"/>
      <c r="M2654" s="128">
        <v>0</v>
      </c>
    </row>
    <row r="2655" spans="1:13" customFormat="1" hidden="1">
      <c r="B2655" s="5" t="s">
        <v>5479</v>
      </c>
      <c r="C2655" s="9" t="s">
        <v>427</v>
      </c>
      <c r="D2655" s="7">
        <v>0</v>
      </c>
      <c r="E2655" s="58"/>
      <c r="F2655" s="95"/>
      <c r="G2655" s="7">
        <v>0</v>
      </c>
      <c r="H2655" s="58"/>
      <c r="I2655" s="95"/>
      <c r="J2655" s="7">
        <v>0</v>
      </c>
      <c r="L2655" s="59"/>
      <c r="M2655" s="7">
        <v>0</v>
      </c>
    </row>
    <row r="2656" spans="1:13" customFormat="1" hidden="1">
      <c r="B2656" s="5" t="s">
        <v>5480</v>
      </c>
      <c r="C2656" s="9" t="s">
        <v>428</v>
      </c>
      <c r="D2656" s="7">
        <v>0</v>
      </c>
      <c r="E2656" s="58"/>
      <c r="F2656" s="95"/>
      <c r="G2656" s="7">
        <v>0</v>
      </c>
      <c r="H2656" s="58"/>
      <c r="I2656" s="95"/>
      <c r="J2656" s="7">
        <v>0</v>
      </c>
      <c r="L2656" s="59"/>
      <c r="M2656" s="7">
        <v>0</v>
      </c>
    </row>
    <row r="2657" spans="2:13" customFormat="1" hidden="1">
      <c r="B2657" s="5" t="s">
        <v>5481</v>
      </c>
      <c r="C2657" s="9" t="s">
        <v>429</v>
      </c>
      <c r="D2657" s="7">
        <v>0</v>
      </c>
      <c r="E2657" s="58"/>
      <c r="F2657" s="95"/>
      <c r="G2657" s="7">
        <v>0</v>
      </c>
      <c r="H2657" s="58"/>
      <c r="I2657" s="95"/>
      <c r="J2657" s="7">
        <v>0</v>
      </c>
      <c r="L2657" s="59"/>
      <c r="M2657" s="7">
        <v>0</v>
      </c>
    </row>
    <row r="2658" spans="2:13" customFormat="1" hidden="1">
      <c r="B2658" s="5" t="s">
        <v>5482</v>
      </c>
      <c r="C2658" s="9" t="s">
        <v>430</v>
      </c>
      <c r="D2658" s="7">
        <v>0</v>
      </c>
      <c r="E2658" s="58"/>
      <c r="F2658" s="95"/>
      <c r="G2658" s="7">
        <v>0</v>
      </c>
      <c r="H2658" s="58"/>
      <c r="I2658" s="95"/>
      <c r="J2658" s="7">
        <v>0</v>
      </c>
      <c r="L2658" s="59"/>
      <c r="M2658" s="7">
        <v>0</v>
      </c>
    </row>
    <row r="2659" spans="2:13" customFormat="1" hidden="1">
      <c r="B2659" s="1" t="s">
        <v>2632</v>
      </c>
      <c r="C2659" s="4" t="s">
        <v>432</v>
      </c>
      <c r="D2659" s="10">
        <f>D2660+D2669+D2672+D2680+D2689+D2692</f>
        <v>0</v>
      </c>
      <c r="E2659" s="58"/>
      <c r="F2659" s="96"/>
      <c r="G2659" s="10">
        <f>G2660+G2669+G2672+G2680+G2689+G2692</f>
        <v>0</v>
      </c>
      <c r="H2659" s="58"/>
      <c r="I2659" s="96"/>
      <c r="J2659" s="10">
        <f>J2660+J2669+J2672+J2680+J2689+J2692</f>
        <v>0</v>
      </c>
      <c r="L2659" s="59"/>
      <c r="M2659" s="10">
        <f>M2660+M2669+M2672+M2680+M2689+M2692</f>
        <v>0</v>
      </c>
    </row>
    <row r="2660" spans="2:13" customFormat="1" hidden="1">
      <c r="B2660" s="1" t="s">
        <v>2633</v>
      </c>
      <c r="C2660" s="4" t="s">
        <v>434</v>
      </c>
      <c r="D2660" s="10">
        <f>SUM(D2661:D2668)</f>
        <v>0</v>
      </c>
      <c r="E2660" s="58"/>
      <c r="F2660" s="96"/>
      <c r="G2660" s="10">
        <f>SUM(G2661:G2668)</f>
        <v>0</v>
      </c>
      <c r="H2660" s="58"/>
      <c r="I2660" s="96"/>
      <c r="J2660" s="10">
        <f>SUM(J2661:J2668)</f>
        <v>0</v>
      </c>
      <c r="L2660" s="59"/>
      <c r="M2660" s="10">
        <f>SUM(M2661:M2668)</f>
        <v>0</v>
      </c>
    </row>
    <row r="2661" spans="2:13" customFormat="1" hidden="1">
      <c r="B2661" s="5" t="s">
        <v>2634</v>
      </c>
      <c r="C2661" s="9" t="s">
        <v>436</v>
      </c>
      <c r="D2661" s="7">
        <v>0</v>
      </c>
      <c r="E2661" s="58"/>
      <c r="F2661" s="95"/>
      <c r="G2661" s="7">
        <v>0</v>
      </c>
      <c r="H2661" s="58"/>
      <c r="I2661" s="95"/>
      <c r="J2661" s="7">
        <v>0</v>
      </c>
      <c r="L2661" s="59"/>
      <c r="M2661" s="7">
        <v>0</v>
      </c>
    </row>
    <row r="2662" spans="2:13" customFormat="1" hidden="1">
      <c r="B2662" s="5" t="s">
        <v>2635</v>
      </c>
      <c r="C2662" s="9" t="s">
        <v>438</v>
      </c>
      <c r="D2662" s="7">
        <v>0</v>
      </c>
      <c r="E2662" s="58"/>
      <c r="F2662" s="95"/>
      <c r="G2662" s="7">
        <v>0</v>
      </c>
      <c r="H2662" s="58"/>
      <c r="I2662" s="95"/>
      <c r="J2662" s="7">
        <v>0</v>
      </c>
      <c r="L2662" s="59"/>
      <c r="M2662" s="7">
        <v>0</v>
      </c>
    </row>
    <row r="2663" spans="2:13" customFormat="1" hidden="1">
      <c r="B2663" s="5" t="s">
        <v>2636</v>
      </c>
      <c r="C2663" s="9" t="s">
        <v>2445</v>
      </c>
      <c r="D2663" s="7">
        <v>0</v>
      </c>
      <c r="E2663" s="58"/>
      <c r="F2663" s="95"/>
      <c r="G2663" s="7">
        <v>0</v>
      </c>
      <c r="H2663" s="58"/>
      <c r="I2663" s="95"/>
      <c r="J2663" s="7">
        <v>0</v>
      </c>
      <c r="L2663" s="59"/>
      <c r="M2663" s="7">
        <v>0</v>
      </c>
    </row>
    <row r="2664" spans="2:13" customFormat="1" hidden="1">
      <c r="B2664" s="5" t="s">
        <v>2637</v>
      </c>
      <c r="C2664" s="9" t="s">
        <v>441</v>
      </c>
      <c r="D2664" s="7">
        <v>0</v>
      </c>
      <c r="E2664" s="58"/>
      <c r="F2664" s="95"/>
      <c r="G2664" s="7">
        <v>0</v>
      </c>
      <c r="H2664" s="58"/>
      <c r="I2664" s="95"/>
      <c r="J2664" s="7">
        <v>0</v>
      </c>
      <c r="L2664" s="59"/>
      <c r="M2664" s="7">
        <v>0</v>
      </c>
    </row>
    <row r="2665" spans="2:13" customFormat="1" hidden="1">
      <c r="B2665" s="5" t="s">
        <v>2638</v>
      </c>
      <c r="C2665" s="9" t="s">
        <v>443</v>
      </c>
      <c r="D2665" s="7">
        <v>0</v>
      </c>
      <c r="E2665" s="58"/>
      <c r="F2665" s="95"/>
      <c r="G2665" s="7">
        <v>0</v>
      </c>
      <c r="H2665" s="58"/>
      <c r="I2665" s="95"/>
      <c r="J2665" s="7">
        <v>0</v>
      </c>
      <c r="L2665" s="59"/>
      <c r="M2665" s="7">
        <v>0</v>
      </c>
    </row>
    <row r="2666" spans="2:13" customFormat="1" hidden="1">
      <c r="B2666" s="5" t="s">
        <v>2639</v>
      </c>
      <c r="C2666" s="9" t="s">
        <v>445</v>
      </c>
      <c r="D2666" s="7">
        <v>0</v>
      </c>
      <c r="E2666" s="58"/>
      <c r="F2666" s="95"/>
      <c r="G2666" s="7">
        <v>0</v>
      </c>
      <c r="H2666" s="58"/>
      <c r="I2666" s="95"/>
      <c r="J2666" s="7">
        <v>0</v>
      </c>
      <c r="L2666" s="59"/>
      <c r="M2666" s="7">
        <v>0</v>
      </c>
    </row>
    <row r="2667" spans="2:13" customFormat="1" hidden="1">
      <c r="B2667" s="5" t="s">
        <v>2640</v>
      </c>
      <c r="C2667" s="9" t="s">
        <v>2446</v>
      </c>
      <c r="D2667" s="7">
        <v>0</v>
      </c>
      <c r="E2667" s="58"/>
      <c r="F2667" s="95"/>
      <c r="G2667" s="7">
        <v>0</v>
      </c>
      <c r="H2667" s="58"/>
      <c r="I2667" s="95"/>
      <c r="J2667" s="7">
        <v>0</v>
      </c>
      <c r="L2667" s="59"/>
      <c r="M2667" s="7">
        <v>0</v>
      </c>
    </row>
    <row r="2668" spans="2:13" customFormat="1" hidden="1">
      <c r="B2668" s="5" t="s">
        <v>2641</v>
      </c>
      <c r="C2668" s="9" t="s">
        <v>448</v>
      </c>
      <c r="D2668" s="7">
        <v>0</v>
      </c>
      <c r="E2668" s="58"/>
      <c r="F2668" s="95"/>
      <c r="G2668" s="7">
        <v>0</v>
      </c>
      <c r="H2668" s="58"/>
      <c r="I2668" s="95"/>
      <c r="J2668" s="7">
        <v>0</v>
      </c>
      <c r="L2668" s="59"/>
      <c r="M2668" s="7">
        <v>0</v>
      </c>
    </row>
    <row r="2669" spans="2:13" customFormat="1" hidden="1">
      <c r="B2669" s="1" t="s">
        <v>2642</v>
      </c>
      <c r="C2669" s="4" t="s">
        <v>450</v>
      </c>
      <c r="D2669" s="10">
        <f>SUM(D2670:D2671)</f>
        <v>0</v>
      </c>
      <c r="E2669" s="58"/>
      <c r="F2669" s="96"/>
      <c r="G2669" s="10">
        <f>SUM(G2670:G2671)</f>
        <v>0</v>
      </c>
      <c r="H2669" s="58"/>
      <c r="I2669" s="96"/>
      <c r="J2669" s="10">
        <f>SUM(J2670:J2671)</f>
        <v>0</v>
      </c>
      <c r="L2669" s="59"/>
      <c r="M2669" s="10">
        <f>SUM(M2670:M2671)</f>
        <v>0</v>
      </c>
    </row>
    <row r="2670" spans="2:13" customFormat="1" hidden="1">
      <c r="B2670" s="5" t="s">
        <v>2643</v>
      </c>
      <c r="C2670" s="9" t="s">
        <v>452</v>
      </c>
      <c r="D2670" s="7">
        <v>0</v>
      </c>
      <c r="E2670" s="58"/>
      <c r="F2670" s="95"/>
      <c r="G2670" s="7">
        <v>0</v>
      </c>
      <c r="H2670" s="58"/>
      <c r="I2670" s="95"/>
      <c r="J2670" s="7">
        <v>0</v>
      </c>
      <c r="L2670" s="59"/>
      <c r="M2670" s="7">
        <v>0</v>
      </c>
    </row>
    <row r="2671" spans="2:13" customFormat="1" hidden="1">
      <c r="B2671" s="5" t="s">
        <v>2644</v>
      </c>
      <c r="C2671" s="9" t="s">
        <v>454</v>
      </c>
      <c r="D2671" s="7">
        <v>0</v>
      </c>
      <c r="E2671" s="58"/>
      <c r="F2671" s="95"/>
      <c r="G2671" s="7">
        <v>0</v>
      </c>
      <c r="H2671" s="58"/>
      <c r="I2671" s="95"/>
      <c r="J2671" s="7">
        <v>0</v>
      </c>
      <c r="L2671" s="59"/>
      <c r="M2671" s="7">
        <v>0</v>
      </c>
    </row>
    <row r="2672" spans="2:13" customFormat="1" hidden="1">
      <c r="B2672" s="1" t="s">
        <v>2645</v>
      </c>
      <c r="C2672" s="4" t="s">
        <v>456</v>
      </c>
      <c r="D2672" s="10">
        <f>SUM(D2673:D2679)</f>
        <v>0</v>
      </c>
      <c r="E2672" s="58"/>
      <c r="F2672" s="96"/>
      <c r="G2672" s="10">
        <f>SUM(G2673:G2679)</f>
        <v>0</v>
      </c>
      <c r="H2672" s="58"/>
      <c r="I2672" s="96"/>
      <c r="J2672" s="10">
        <f>SUM(J2673:J2679)</f>
        <v>0</v>
      </c>
      <c r="L2672" s="59"/>
      <c r="M2672" s="10">
        <f>SUM(M2673:M2679)</f>
        <v>0</v>
      </c>
    </row>
    <row r="2673" spans="2:13" customFormat="1" hidden="1">
      <c r="B2673" s="5" t="s">
        <v>2646</v>
      </c>
      <c r="C2673" s="9" t="s">
        <v>458</v>
      </c>
      <c r="D2673" s="7">
        <v>0</v>
      </c>
      <c r="E2673" s="58"/>
      <c r="F2673" s="95"/>
      <c r="G2673" s="7">
        <v>0</v>
      </c>
      <c r="H2673" s="58"/>
      <c r="I2673" s="95"/>
      <c r="J2673" s="7">
        <v>0</v>
      </c>
      <c r="L2673" s="59"/>
      <c r="M2673" s="7">
        <v>0</v>
      </c>
    </row>
    <row r="2674" spans="2:13" customFormat="1" hidden="1">
      <c r="B2674" s="5" t="s">
        <v>2647</v>
      </c>
      <c r="C2674" s="9" t="s">
        <v>460</v>
      </c>
      <c r="D2674" s="7">
        <v>0</v>
      </c>
      <c r="E2674" s="58"/>
      <c r="F2674" s="95"/>
      <c r="G2674" s="7">
        <v>0</v>
      </c>
      <c r="H2674" s="58"/>
      <c r="I2674" s="95"/>
      <c r="J2674" s="7">
        <v>0</v>
      </c>
      <c r="L2674" s="59"/>
      <c r="M2674" s="7">
        <v>0</v>
      </c>
    </row>
    <row r="2675" spans="2:13" customFormat="1" hidden="1">
      <c r="B2675" s="5" t="s">
        <v>2648</v>
      </c>
      <c r="C2675" s="9" t="s">
        <v>462</v>
      </c>
      <c r="D2675" s="7">
        <v>0</v>
      </c>
      <c r="E2675" s="58"/>
      <c r="F2675" s="95"/>
      <c r="G2675" s="7">
        <v>0</v>
      </c>
      <c r="H2675" s="58"/>
      <c r="I2675" s="95"/>
      <c r="J2675" s="7">
        <v>0</v>
      </c>
      <c r="L2675" s="59"/>
      <c r="M2675" s="7">
        <v>0</v>
      </c>
    </row>
    <row r="2676" spans="2:13" customFormat="1" hidden="1">
      <c r="B2676" s="5" t="s">
        <v>2649</v>
      </c>
      <c r="C2676" s="9" t="s">
        <v>464</v>
      </c>
      <c r="D2676" s="7">
        <v>0</v>
      </c>
      <c r="E2676" s="58"/>
      <c r="F2676" s="95"/>
      <c r="G2676" s="7">
        <v>0</v>
      </c>
      <c r="H2676" s="58"/>
      <c r="I2676" s="95"/>
      <c r="J2676" s="7">
        <v>0</v>
      </c>
      <c r="L2676" s="59"/>
      <c r="M2676" s="7">
        <v>0</v>
      </c>
    </row>
    <row r="2677" spans="2:13" customFormat="1" hidden="1">
      <c r="B2677" s="5" t="s">
        <v>2650</v>
      </c>
      <c r="C2677" s="9" t="s">
        <v>466</v>
      </c>
      <c r="D2677" s="7">
        <v>0</v>
      </c>
      <c r="E2677" s="58"/>
      <c r="F2677" s="95"/>
      <c r="G2677" s="7">
        <v>0</v>
      </c>
      <c r="H2677" s="58"/>
      <c r="I2677" s="95"/>
      <c r="J2677" s="7">
        <v>0</v>
      </c>
      <c r="L2677" s="59"/>
      <c r="M2677" s="7">
        <v>0</v>
      </c>
    </row>
    <row r="2678" spans="2:13" customFormat="1" hidden="1">
      <c r="B2678" s="5" t="s">
        <v>2651</v>
      </c>
      <c r="C2678" s="9" t="s">
        <v>468</v>
      </c>
      <c r="D2678" s="7">
        <v>0</v>
      </c>
      <c r="E2678" s="58"/>
      <c r="F2678" s="95"/>
      <c r="G2678" s="7">
        <v>0</v>
      </c>
      <c r="H2678" s="58"/>
      <c r="I2678" s="95"/>
      <c r="J2678" s="7">
        <v>0</v>
      </c>
      <c r="L2678" s="59"/>
      <c r="M2678" s="7">
        <v>0</v>
      </c>
    </row>
    <row r="2679" spans="2:13" customFormat="1" hidden="1">
      <c r="B2679" s="5" t="s">
        <v>2652</v>
      </c>
      <c r="C2679" s="9" t="s">
        <v>470</v>
      </c>
      <c r="D2679" s="7">
        <v>0</v>
      </c>
      <c r="E2679" s="58"/>
      <c r="F2679" s="95"/>
      <c r="G2679" s="7">
        <v>0</v>
      </c>
      <c r="H2679" s="58"/>
      <c r="I2679" s="95"/>
      <c r="J2679" s="7">
        <v>0</v>
      </c>
      <c r="L2679" s="59"/>
      <c r="M2679" s="7">
        <v>0</v>
      </c>
    </row>
    <row r="2680" spans="2:13" customFormat="1" hidden="1">
      <c r="B2680" s="1" t="s">
        <v>2653</v>
      </c>
      <c r="C2680" s="4" t="s">
        <v>472</v>
      </c>
      <c r="D2680" s="10">
        <f>SUM(D2681:D2688)</f>
        <v>0</v>
      </c>
      <c r="E2680" s="58"/>
      <c r="F2680" s="96"/>
      <c r="G2680" s="10">
        <f>SUM(G2681:G2688)</f>
        <v>0</v>
      </c>
      <c r="H2680" s="58"/>
      <c r="I2680" s="96"/>
      <c r="J2680" s="10">
        <f>SUM(J2681:J2688)</f>
        <v>0</v>
      </c>
      <c r="L2680" s="59"/>
      <c r="M2680" s="10">
        <f>SUM(M2681:M2688)</f>
        <v>0</v>
      </c>
    </row>
    <row r="2681" spans="2:13" customFormat="1" hidden="1">
      <c r="B2681" s="5" t="s">
        <v>2654</v>
      </c>
      <c r="C2681" s="9" t="s">
        <v>474</v>
      </c>
      <c r="D2681" s="7">
        <v>0</v>
      </c>
      <c r="E2681" s="58"/>
      <c r="F2681" s="95"/>
      <c r="G2681" s="7">
        <v>0</v>
      </c>
      <c r="H2681" s="58"/>
      <c r="I2681" s="95"/>
      <c r="J2681" s="7">
        <v>0</v>
      </c>
      <c r="L2681" s="59"/>
      <c r="M2681" s="7">
        <v>0</v>
      </c>
    </row>
    <row r="2682" spans="2:13" customFormat="1" hidden="1">
      <c r="B2682" s="5" t="s">
        <v>2655</v>
      </c>
      <c r="C2682" s="9" t="s">
        <v>476</v>
      </c>
      <c r="D2682" s="7">
        <v>0</v>
      </c>
      <c r="E2682" s="58"/>
      <c r="F2682" s="95"/>
      <c r="G2682" s="7">
        <v>0</v>
      </c>
      <c r="H2682" s="58"/>
      <c r="I2682" s="95"/>
      <c r="J2682" s="7">
        <v>0</v>
      </c>
      <c r="L2682" s="59"/>
      <c r="M2682" s="7">
        <v>0</v>
      </c>
    </row>
    <row r="2683" spans="2:13" customFormat="1" hidden="1">
      <c r="B2683" s="5" t="s">
        <v>2656</v>
      </c>
      <c r="C2683" s="9" t="s">
        <v>478</v>
      </c>
      <c r="D2683" s="7">
        <v>0</v>
      </c>
      <c r="E2683" s="58"/>
      <c r="F2683" s="95"/>
      <c r="G2683" s="7">
        <v>0</v>
      </c>
      <c r="H2683" s="58"/>
      <c r="I2683" s="95"/>
      <c r="J2683" s="7">
        <v>0</v>
      </c>
      <c r="L2683" s="59"/>
      <c r="M2683" s="7">
        <v>0</v>
      </c>
    </row>
    <row r="2684" spans="2:13" customFormat="1" hidden="1">
      <c r="B2684" s="5" t="s">
        <v>2657</v>
      </c>
      <c r="C2684" s="9" t="s">
        <v>480</v>
      </c>
      <c r="D2684" s="7">
        <v>0</v>
      </c>
      <c r="E2684" s="58"/>
      <c r="F2684" s="95"/>
      <c r="G2684" s="7">
        <v>0</v>
      </c>
      <c r="H2684" s="58"/>
      <c r="I2684" s="95"/>
      <c r="J2684" s="7">
        <v>0</v>
      </c>
      <c r="L2684" s="59"/>
      <c r="M2684" s="7">
        <v>0</v>
      </c>
    </row>
    <row r="2685" spans="2:13" customFormat="1" hidden="1">
      <c r="B2685" s="5" t="s">
        <v>2658</v>
      </c>
      <c r="C2685" s="9" t="s">
        <v>482</v>
      </c>
      <c r="D2685" s="7">
        <v>0</v>
      </c>
      <c r="E2685" s="58"/>
      <c r="F2685" s="95"/>
      <c r="G2685" s="7">
        <v>0</v>
      </c>
      <c r="H2685" s="58"/>
      <c r="I2685" s="95"/>
      <c r="J2685" s="7">
        <v>0</v>
      </c>
      <c r="L2685" s="59"/>
      <c r="M2685" s="7">
        <v>0</v>
      </c>
    </row>
    <row r="2686" spans="2:13" customFormat="1" hidden="1">
      <c r="B2686" s="5" t="s">
        <v>2659</v>
      </c>
      <c r="C2686" s="9" t="s">
        <v>484</v>
      </c>
      <c r="D2686" s="7">
        <v>0</v>
      </c>
      <c r="E2686" s="58"/>
      <c r="F2686" s="95"/>
      <c r="G2686" s="7">
        <v>0</v>
      </c>
      <c r="H2686" s="58"/>
      <c r="I2686" s="95"/>
      <c r="J2686" s="7">
        <v>0</v>
      </c>
      <c r="L2686" s="59"/>
      <c r="M2686" s="7">
        <v>0</v>
      </c>
    </row>
    <row r="2687" spans="2:13" customFormat="1" hidden="1">
      <c r="B2687" s="5" t="s">
        <v>2660</v>
      </c>
      <c r="C2687" s="9" t="s">
        <v>486</v>
      </c>
      <c r="D2687" s="7">
        <v>0</v>
      </c>
      <c r="E2687" s="58"/>
      <c r="F2687" s="95"/>
      <c r="G2687" s="7">
        <v>0</v>
      </c>
      <c r="H2687" s="58"/>
      <c r="I2687" s="95"/>
      <c r="J2687" s="7">
        <v>0</v>
      </c>
      <c r="L2687" s="59"/>
      <c r="M2687" s="7">
        <v>0</v>
      </c>
    </row>
    <row r="2688" spans="2:13" customFormat="1" hidden="1">
      <c r="B2688" s="5" t="s">
        <v>2661</v>
      </c>
      <c r="C2688" s="9" t="s">
        <v>488</v>
      </c>
      <c r="D2688" s="7">
        <v>0</v>
      </c>
      <c r="E2688" s="58"/>
      <c r="F2688" s="95"/>
      <c r="G2688" s="7">
        <v>0</v>
      </c>
      <c r="H2688" s="58"/>
      <c r="I2688" s="95"/>
      <c r="J2688" s="7">
        <v>0</v>
      </c>
      <c r="L2688" s="59"/>
      <c r="M2688" s="7">
        <v>0</v>
      </c>
    </row>
    <row r="2689" spans="2:13" customFormat="1" hidden="1">
      <c r="B2689" s="1" t="s">
        <v>2662</v>
      </c>
      <c r="C2689" s="4" t="s">
        <v>490</v>
      </c>
      <c r="D2689" s="10">
        <f>SUM(D2690:D2691)</f>
        <v>0</v>
      </c>
      <c r="E2689" s="58"/>
      <c r="F2689" s="96"/>
      <c r="G2689" s="10">
        <f>SUM(G2690:G2691)</f>
        <v>0</v>
      </c>
      <c r="H2689" s="58"/>
      <c r="I2689" s="96"/>
      <c r="J2689" s="10">
        <f>SUM(J2690:J2691)</f>
        <v>0</v>
      </c>
      <c r="L2689" s="59"/>
      <c r="M2689" s="10">
        <f>SUM(M2690:M2691)</f>
        <v>0</v>
      </c>
    </row>
    <row r="2690" spans="2:13" customFormat="1" hidden="1">
      <c r="B2690" s="5" t="s">
        <v>2663</v>
      </c>
      <c r="C2690" s="9" t="s">
        <v>492</v>
      </c>
      <c r="D2690" s="7">
        <v>0</v>
      </c>
      <c r="E2690" s="58"/>
      <c r="F2690" s="95"/>
      <c r="G2690" s="7">
        <v>0</v>
      </c>
      <c r="H2690" s="58"/>
      <c r="I2690" s="95"/>
      <c r="J2690" s="7">
        <v>0</v>
      </c>
      <c r="L2690" s="59"/>
      <c r="M2690" s="7">
        <v>0</v>
      </c>
    </row>
    <row r="2691" spans="2:13" customFormat="1" hidden="1">
      <c r="B2691" s="5" t="s">
        <v>2663</v>
      </c>
      <c r="C2691" s="9" t="s">
        <v>494</v>
      </c>
      <c r="D2691" s="7">
        <v>0</v>
      </c>
      <c r="E2691" s="58"/>
      <c r="F2691" s="95"/>
      <c r="G2691" s="7">
        <v>0</v>
      </c>
      <c r="H2691" s="58"/>
      <c r="I2691" s="95"/>
      <c r="J2691" s="7">
        <v>0</v>
      </c>
      <c r="L2691" s="59"/>
      <c r="M2691" s="7">
        <v>0</v>
      </c>
    </row>
    <row r="2692" spans="2:13" customFormat="1" hidden="1">
      <c r="B2692" s="1" t="s">
        <v>2664</v>
      </c>
      <c r="C2692" s="4" t="s">
        <v>5519</v>
      </c>
      <c r="D2692" s="10">
        <f>SUM(D2693:D2694)</f>
        <v>0</v>
      </c>
      <c r="E2692" s="58"/>
      <c r="F2692" s="96"/>
      <c r="G2692" s="10">
        <f>SUM(G2693:G2694)</f>
        <v>0</v>
      </c>
      <c r="H2692" s="58"/>
      <c r="I2692" s="96"/>
      <c r="J2692" s="10">
        <f>SUM(J2693:J2694)</f>
        <v>0</v>
      </c>
      <c r="L2692" s="59"/>
      <c r="M2692" s="10">
        <f>SUM(M2693:M2694)</f>
        <v>0</v>
      </c>
    </row>
    <row r="2693" spans="2:13" customFormat="1" hidden="1">
      <c r="B2693" s="5" t="s">
        <v>2665</v>
      </c>
      <c r="C2693" s="9" t="s">
        <v>497</v>
      </c>
      <c r="D2693" s="7">
        <v>0</v>
      </c>
      <c r="E2693" s="58"/>
      <c r="F2693" s="95"/>
      <c r="G2693" s="7">
        <v>0</v>
      </c>
      <c r="H2693" s="58"/>
      <c r="I2693" s="95"/>
      <c r="J2693" s="7">
        <v>0</v>
      </c>
      <c r="L2693" s="59"/>
      <c r="M2693" s="7">
        <v>0</v>
      </c>
    </row>
    <row r="2694" spans="2:13" customFormat="1" hidden="1">
      <c r="B2694" s="5" t="s">
        <v>2666</v>
      </c>
      <c r="C2694" s="9" t="s">
        <v>499</v>
      </c>
      <c r="D2694" s="7">
        <v>0</v>
      </c>
      <c r="E2694" s="58"/>
      <c r="F2694" s="95"/>
      <c r="G2694" s="7">
        <v>0</v>
      </c>
      <c r="H2694" s="58"/>
      <c r="I2694" s="95"/>
      <c r="J2694" s="7">
        <v>0</v>
      </c>
      <c r="L2694" s="59"/>
      <c r="M2694" s="7">
        <v>0</v>
      </c>
    </row>
    <row r="2695" spans="2:13" customFormat="1" hidden="1">
      <c r="B2695" s="1" t="s">
        <v>2667</v>
      </c>
      <c r="C2695" s="4" t="s">
        <v>501</v>
      </c>
      <c r="D2695" s="10">
        <f>D2696+D2705+D2710+D2713+D2720+D2722+D2731+D2741+D2747</f>
        <v>0</v>
      </c>
      <c r="E2695" s="58"/>
      <c r="F2695" s="96"/>
      <c r="G2695" s="10">
        <f>G2696+G2705+G2710+G2713+G2720+G2722+G2731+G2741+G2747</f>
        <v>0</v>
      </c>
      <c r="H2695" s="58"/>
      <c r="I2695" s="96"/>
      <c r="J2695" s="10">
        <f>J2696+J2705+J2710+J2713+J2720+J2722+J2731+J2741+J2747</f>
        <v>0</v>
      </c>
      <c r="L2695" s="59"/>
      <c r="M2695" s="10">
        <f>M2696+M2705+M2710+M2713+M2720+M2722+M2731+M2741+M2747</f>
        <v>0</v>
      </c>
    </row>
    <row r="2696" spans="2:13" customFormat="1" hidden="1">
      <c r="B2696" s="1" t="s">
        <v>2668</v>
      </c>
      <c r="C2696" s="4" t="s">
        <v>503</v>
      </c>
      <c r="D2696" s="10">
        <f>SUM(D2697:D2704)</f>
        <v>0</v>
      </c>
      <c r="E2696" s="58"/>
      <c r="F2696" s="96"/>
      <c r="G2696" s="10">
        <f>SUM(G2697:G2704)</f>
        <v>0</v>
      </c>
      <c r="H2696" s="58"/>
      <c r="I2696" s="96"/>
      <c r="J2696" s="10">
        <f>SUM(J2697:J2704)</f>
        <v>0</v>
      </c>
      <c r="L2696" s="59"/>
      <c r="M2696" s="10">
        <f>SUM(M2697:M2704)</f>
        <v>0</v>
      </c>
    </row>
    <row r="2697" spans="2:13" customFormat="1" hidden="1">
      <c r="B2697" s="5" t="s">
        <v>2669</v>
      </c>
      <c r="C2697" s="9" t="s">
        <v>505</v>
      </c>
      <c r="D2697" s="7">
        <v>0</v>
      </c>
      <c r="E2697" s="58"/>
      <c r="F2697" s="95"/>
      <c r="G2697" s="7">
        <v>0</v>
      </c>
      <c r="H2697" s="58"/>
      <c r="I2697" s="95"/>
      <c r="J2697" s="7">
        <v>0</v>
      </c>
      <c r="L2697" s="59"/>
      <c r="M2697" s="7">
        <v>0</v>
      </c>
    </row>
    <row r="2698" spans="2:13" customFormat="1" hidden="1">
      <c r="B2698" s="5" t="s">
        <v>2670</v>
      </c>
      <c r="C2698" s="9" t="s">
        <v>507</v>
      </c>
      <c r="D2698" s="7">
        <v>0</v>
      </c>
      <c r="E2698" s="58"/>
      <c r="F2698" s="95"/>
      <c r="G2698" s="7">
        <v>0</v>
      </c>
      <c r="H2698" s="58"/>
      <c r="I2698" s="95"/>
      <c r="J2698" s="7">
        <v>0</v>
      </c>
      <c r="L2698" s="59"/>
      <c r="M2698" s="7">
        <v>0</v>
      </c>
    </row>
    <row r="2699" spans="2:13" customFormat="1" hidden="1">
      <c r="B2699" s="5" t="s">
        <v>2671</v>
      </c>
      <c r="C2699" s="9" t="s">
        <v>509</v>
      </c>
      <c r="D2699" s="7">
        <v>0</v>
      </c>
      <c r="E2699" s="58"/>
      <c r="F2699" s="95"/>
      <c r="G2699" s="7">
        <v>0</v>
      </c>
      <c r="H2699" s="58"/>
      <c r="I2699" s="95"/>
      <c r="J2699" s="7">
        <v>0</v>
      </c>
      <c r="L2699" s="59"/>
      <c r="M2699" s="7">
        <v>0</v>
      </c>
    </row>
    <row r="2700" spans="2:13" customFormat="1" hidden="1">
      <c r="B2700" s="5" t="s">
        <v>2672</v>
      </c>
      <c r="C2700" s="9" t="s">
        <v>511</v>
      </c>
      <c r="D2700" s="7">
        <v>0</v>
      </c>
      <c r="E2700" s="58"/>
      <c r="F2700" s="95"/>
      <c r="G2700" s="7">
        <v>0</v>
      </c>
      <c r="H2700" s="58"/>
      <c r="I2700" s="95"/>
      <c r="J2700" s="7">
        <v>0</v>
      </c>
      <c r="L2700" s="59"/>
      <c r="M2700" s="7">
        <v>0</v>
      </c>
    </row>
    <row r="2701" spans="2:13" customFormat="1" hidden="1">
      <c r="B2701" s="5" t="s">
        <v>2673</v>
      </c>
      <c r="C2701" s="9" t="s">
        <v>513</v>
      </c>
      <c r="D2701" s="7">
        <v>0</v>
      </c>
      <c r="E2701" s="58"/>
      <c r="F2701" s="95"/>
      <c r="G2701" s="7">
        <v>0</v>
      </c>
      <c r="H2701" s="58"/>
      <c r="I2701" s="95"/>
      <c r="J2701" s="7">
        <v>0</v>
      </c>
      <c r="L2701" s="59"/>
      <c r="M2701" s="7">
        <v>0</v>
      </c>
    </row>
    <row r="2702" spans="2:13" customFormat="1" hidden="1">
      <c r="B2702" s="5" t="s">
        <v>2674</v>
      </c>
      <c r="C2702" s="9" t="s">
        <v>515</v>
      </c>
      <c r="D2702" s="7">
        <v>0</v>
      </c>
      <c r="E2702" s="58"/>
      <c r="F2702" s="95"/>
      <c r="G2702" s="7">
        <v>0</v>
      </c>
      <c r="H2702" s="58"/>
      <c r="I2702" s="95"/>
      <c r="J2702" s="7">
        <v>0</v>
      </c>
      <c r="L2702" s="59"/>
      <c r="M2702" s="7">
        <v>0</v>
      </c>
    </row>
    <row r="2703" spans="2:13" customFormat="1" hidden="1">
      <c r="B2703" s="5" t="s">
        <v>2675</v>
      </c>
      <c r="C2703" s="9" t="s">
        <v>517</v>
      </c>
      <c r="D2703" s="7">
        <v>0</v>
      </c>
      <c r="E2703" s="58"/>
      <c r="F2703" s="95"/>
      <c r="G2703" s="7">
        <v>0</v>
      </c>
      <c r="H2703" s="58"/>
      <c r="I2703" s="95"/>
      <c r="J2703" s="7">
        <v>0</v>
      </c>
      <c r="L2703" s="59"/>
      <c r="M2703" s="7">
        <v>0</v>
      </c>
    </row>
    <row r="2704" spans="2:13" customFormat="1" hidden="1">
      <c r="B2704" s="5" t="s">
        <v>2676</v>
      </c>
      <c r="C2704" s="9" t="s">
        <v>519</v>
      </c>
      <c r="D2704" s="7">
        <v>0</v>
      </c>
      <c r="E2704" s="58"/>
      <c r="F2704" s="95"/>
      <c r="G2704" s="7">
        <v>0</v>
      </c>
      <c r="H2704" s="58"/>
      <c r="I2704" s="95"/>
      <c r="J2704" s="7">
        <v>0</v>
      </c>
      <c r="L2704" s="59"/>
      <c r="M2704" s="7">
        <v>0</v>
      </c>
    </row>
    <row r="2705" spans="2:13" customFormat="1" hidden="1">
      <c r="B2705" s="1" t="s">
        <v>2677</v>
      </c>
      <c r="C2705" s="4" t="s">
        <v>521</v>
      </c>
      <c r="D2705" s="10">
        <f>SUM(D2706:D2709)</f>
        <v>0</v>
      </c>
      <c r="E2705" s="58"/>
      <c r="F2705" s="96"/>
      <c r="G2705" s="10">
        <f>SUM(G2706:G2709)</f>
        <v>0</v>
      </c>
      <c r="H2705" s="58"/>
      <c r="I2705" s="96"/>
      <c r="J2705" s="10">
        <f>SUM(J2706:J2709)</f>
        <v>0</v>
      </c>
      <c r="L2705" s="59"/>
      <c r="M2705" s="10">
        <f>SUM(M2706:M2709)</f>
        <v>0</v>
      </c>
    </row>
    <row r="2706" spans="2:13" customFormat="1" hidden="1">
      <c r="B2706" s="5" t="s">
        <v>2678</v>
      </c>
      <c r="C2706" s="9" t="s">
        <v>523</v>
      </c>
      <c r="D2706" s="7">
        <v>0</v>
      </c>
      <c r="E2706" s="58"/>
      <c r="F2706" s="95"/>
      <c r="G2706" s="7">
        <v>0</v>
      </c>
      <c r="H2706" s="58"/>
      <c r="I2706" s="95"/>
      <c r="J2706" s="7">
        <v>0</v>
      </c>
      <c r="L2706" s="59"/>
      <c r="M2706" s="7">
        <v>0</v>
      </c>
    </row>
    <row r="2707" spans="2:13" customFormat="1" hidden="1">
      <c r="B2707" s="5" t="s">
        <v>2679</v>
      </c>
      <c r="C2707" s="9" t="s">
        <v>525</v>
      </c>
      <c r="D2707" s="7">
        <v>0</v>
      </c>
      <c r="E2707" s="58"/>
      <c r="F2707" s="95"/>
      <c r="G2707" s="7">
        <v>0</v>
      </c>
      <c r="H2707" s="58"/>
      <c r="I2707" s="95"/>
      <c r="J2707" s="7">
        <v>0</v>
      </c>
      <c r="L2707" s="59"/>
      <c r="M2707" s="7">
        <v>0</v>
      </c>
    </row>
    <row r="2708" spans="2:13" customFormat="1" hidden="1">
      <c r="B2708" s="5" t="s">
        <v>2680</v>
      </c>
      <c r="C2708" s="9" t="s">
        <v>527</v>
      </c>
      <c r="D2708" s="7">
        <v>0</v>
      </c>
      <c r="E2708" s="58"/>
      <c r="F2708" s="95"/>
      <c r="G2708" s="7">
        <v>0</v>
      </c>
      <c r="H2708" s="58"/>
      <c r="I2708" s="95"/>
      <c r="J2708" s="7">
        <v>0</v>
      </c>
      <c r="L2708" s="59"/>
      <c r="M2708" s="7">
        <v>0</v>
      </c>
    </row>
    <row r="2709" spans="2:13" customFormat="1" hidden="1">
      <c r="B2709" s="5" t="s">
        <v>2681</v>
      </c>
      <c r="C2709" s="9" t="s">
        <v>529</v>
      </c>
      <c r="D2709" s="7">
        <v>0</v>
      </c>
      <c r="E2709" s="58"/>
      <c r="F2709" s="95"/>
      <c r="G2709" s="7">
        <v>0</v>
      </c>
      <c r="H2709" s="58"/>
      <c r="I2709" s="95"/>
      <c r="J2709" s="7">
        <v>0</v>
      </c>
      <c r="L2709" s="59"/>
      <c r="M2709" s="7">
        <v>0</v>
      </c>
    </row>
    <row r="2710" spans="2:13" customFormat="1" hidden="1">
      <c r="B2710" s="1" t="s">
        <v>2682</v>
      </c>
      <c r="C2710" s="4" t="s">
        <v>531</v>
      </c>
      <c r="D2710" s="10">
        <f>SUM(D2711:D2712)</f>
        <v>0</v>
      </c>
      <c r="E2710" s="58"/>
      <c r="F2710" s="96"/>
      <c r="G2710" s="10">
        <f>SUM(G2711:G2712)</f>
        <v>0</v>
      </c>
      <c r="H2710" s="58"/>
      <c r="I2710" s="96"/>
      <c r="J2710" s="10">
        <f>SUM(J2711:J2712)</f>
        <v>0</v>
      </c>
      <c r="L2710" s="59"/>
      <c r="M2710" s="10">
        <f>SUM(M2711:M2712)</f>
        <v>0</v>
      </c>
    </row>
    <row r="2711" spans="2:13" customFormat="1" hidden="1">
      <c r="B2711" s="5" t="s">
        <v>2683</v>
      </c>
      <c r="C2711" s="9" t="s">
        <v>533</v>
      </c>
      <c r="D2711" s="7">
        <v>0</v>
      </c>
      <c r="E2711" s="58"/>
      <c r="F2711" s="95"/>
      <c r="G2711" s="7">
        <v>0</v>
      </c>
      <c r="H2711" s="58"/>
      <c r="I2711" s="95"/>
      <c r="J2711" s="7">
        <v>0</v>
      </c>
      <c r="L2711" s="59"/>
      <c r="M2711" s="7">
        <v>0</v>
      </c>
    </row>
    <row r="2712" spans="2:13" customFormat="1" hidden="1">
      <c r="B2712" s="5" t="s">
        <v>2684</v>
      </c>
      <c r="C2712" s="9" t="s">
        <v>535</v>
      </c>
      <c r="D2712" s="7">
        <v>0</v>
      </c>
      <c r="E2712" s="58"/>
      <c r="F2712" s="95"/>
      <c r="G2712" s="7">
        <v>0</v>
      </c>
      <c r="H2712" s="58"/>
      <c r="I2712" s="95"/>
      <c r="J2712" s="7">
        <v>0</v>
      </c>
      <c r="L2712" s="59"/>
      <c r="M2712" s="7">
        <v>0</v>
      </c>
    </row>
    <row r="2713" spans="2:13" customFormat="1" hidden="1">
      <c r="B2713" s="1" t="s">
        <v>2685</v>
      </c>
      <c r="C2713" s="4" t="s">
        <v>537</v>
      </c>
      <c r="D2713" s="10">
        <f>SUM(D2714:D2719)</f>
        <v>0</v>
      </c>
      <c r="E2713" s="58"/>
      <c r="F2713" s="96"/>
      <c r="G2713" s="10">
        <f>SUM(G2714:G2719)</f>
        <v>0</v>
      </c>
      <c r="H2713" s="58"/>
      <c r="I2713" s="96"/>
      <c r="J2713" s="10">
        <f>SUM(J2714:J2719)</f>
        <v>0</v>
      </c>
      <c r="L2713" s="59"/>
      <c r="M2713" s="10">
        <f>SUM(M2714:M2719)</f>
        <v>0</v>
      </c>
    </row>
    <row r="2714" spans="2:13" customFormat="1" hidden="1">
      <c r="B2714" s="5" t="s">
        <v>2686</v>
      </c>
      <c r="C2714" s="9" t="s">
        <v>539</v>
      </c>
      <c r="D2714" s="7">
        <v>0</v>
      </c>
      <c r="E2714" s="58"/>
      <c r="F2714" s="95"/>
      <c r="G2714" s="7">
        <v>0</v>
      </c>
      <c r="H2714" s="58"/>
      <c r="I2714" s="95"/>
      <c r="J2714" s="7">
        <v>0</v>
      </c>
      <c r="L2714" s="59"/>
      <c r="M2714" s="7">
        <v>0</v>
      </c>
    </row>
    <row r="2715" spans="2:13" customFormat="1" hidden="1">
      <c r="B2715" s="5" t="s">
        <v>2687</v>
      </c>
      <c r="C2715" s="9" t="s">
        <v>541</v>
      </c>
      <c r="D2715" s="7">
        <v>0</v>
      </c>
      <c r="E2715" s="58"/>
      <c r="F2715" s="95"/>
      <c r="G2715" s="7">
        <v>0</v>
      </c>
      <c r="H2715" s="58"/>
      <c r="I2715" s="95"/>
      <c r="J2715" s="7">
        <v>0</v>
      </c>
      <c r="L2715" s="59"/>
      <c r="M2715" s="7">
        <v>0</v>
      </c>
    </row>
    <row r="2716" spans="2:13" customFormat="1" hidden="1">
      <c r="B2716" s="5" t="s">
        <v>2688</v>
      </c>
      <c r="C2716" s="9" t="s">
        <v>543</v>
      </c>
      <c r="D2716" s="7">
        <v>0</v>
      </c>
      <c r="E2716" s="58"/>
      <c r="F2716" s="95"/>
      <c r="G2716" s="7">
        <v>0</v>
      </c>
      <c r="H2716" s="58"/>
      <c r="I2716" s="95"/>
      <c r="J2716" s="7">
        <v>0</v>
      </c>
      <c r="L2716" s="59"/>
      <c r="M2716" s="7">
        <v>0</v>
      </c>
    </row>
    <row r="2717" spans="2:13" customFormat="1" hidden="1">
      <c r="B2717" s="5" t="s">
        <v>2689</v>
      </c>
      <c r="C2717" s="9" t="s">
        <v>545</v>
      </c>
      <c r="D2717" s="7">
        <v>0</v>
      </c>
      <c r="E2717" s="58"/>
      <c r="F2717" s="95"/>
      <c r="G2717" s="7">
        <v>0</v>
      </c>
      <c r="H2717" s="58"/>
      <c r="I2717" s="95"/>
      <c r="J2717" s="7">
        <v>0</v>
      </c>
      <c r="L2717" s="59"/>
      <c r="M2717" s="7">
        <v>0</v>
      </c>
    </row>
    <row r="2718" spans="2:13" customFormat="1" hidden="1">
      <c r="B2718" s="5" t="s">
        <v>2690</v>
      </c>
      <c r="C2718" s="9" t="s">
        <v>547</v>
      </c>
      <c r="D2718" s="7">
        <v>0</v>
      </c>
      <c r="E2718" s="58"/>
      <c r="F2718" s="95"/>
      <c r="G2718" s="7">
        <v>0</v>
      </c>
      <c r="H2718" s="58"/>
      <c r="I2718" s="95"/>
      <c r="J2718" s="7">
        <v>0</v>
      </c>
      <c r="L2718" s="59"/>
      <c r="M2718" s="7">
        <v>0</v>
      </c>
    </row>
    <row r="2719" spans="2:13" customFormat="1" hidden="1">
      <c r="B2719" s="5" t="s">
        <v>2691</v>
      </c>
      <c r="C2719" s="9" t="s">
        <v>549</v>
      </c>
      <c r="D2719" s="7">
        <v>0</v>
      </c>
      <c r="E2719" s="58"/>
      <c r="F2719" s="95"/>
      <c r="G2719" s="7">
        <v>0</v>
      </c>
      <c r="H2719" s="58"/>
      <c r="I2719" s="95"/>
      <c r="J2719" s="7">
        <v>0</v>
      </c>
      <c r="L2719" s="59"/>
      <c r="M2719" s="7">
        <v>0</v>
      </c>
    </row>
    <row r="2720" spans="2:13" customFormat="1" hidden="1">
      <c r="B2720" s="1" t="s">
        <v>2692</v>
      </c>
      <c r="C2720" s="4" t="s">
        <v>551</v>
      </c>
      <c r="D2720" s="10">
        <f>SUM(D2721)</f>
        <v>0</v>
      </c>
      <c r="E2720" s="58"/>
      <c r="F2720" s="96"/>
      <c r="G2720" s="10">
        <f>SUM(G2721)</f>
        <v>0</v>
      </c>
      <c r="H2720" s="58"/>
      <c r="I2720" s="96"/>
      <c r="J2720" s="10">
        <f>SUM(J2721)</f>
        <v>0</v>
      </c>
      <c r="L2720" s="59"/>
      <c r="M2720" s="10">
        <f>SUM(M2721)</f>
        <v>0</v>
      </c>
    </row>
    <row r="2721" spans="2:13" customFormat="1" hidden="1">
      <c r="B2721" s="5" t="s">
        <v>2693</v>
      </c>
      <c r="C2721" s="9" t="s">
        <v>553</v>
      </c>
      <c r="D2721" s="7">
        <v>0</v>
      </c>
      <c r="E2721" s="58"/>
      <c r="F2721" s="95"/>
      <c r="G2721" s="7">
        <v>0</v>
      </c>
      <c r="H2721" s="58"/>
      <c r="I2721" s="95"/>
      <c r="J2721" s="7">
        <v>0</v>
      </c>
      <c r="L2721" s="59"/>
      <c r="M2721" s="7">
        <v>0</v>
      </c>
    </row>
    <row r="2722" spans="2:13" customFormat="1" hidden="1">
      <c r="B2722" s="1" t="s">
        <v>2694</v>
      </c>
      <c r="C2722" s="4" t="s">
        <v>555</v>
      </c>
      <c r="D2722" s="10">
        <f>SUM(D2723:D2730)</f>
        <v>0</v>
      </c>
      <c r="E2722" s="58"/>
      <c r="F2722" s="96"/>
      <c r="G2722" s="10">
        <f>SUM(G2723:G2730)</f>
        <v>0</v>
      </c>
      <c r="H2722" s="58"/>
      <c r="I2722" s="96"/>
      <c r="J2722" s="10">
        <f>SUM(J2723:J2730)</f>
        <v>0</v>
      </c>
      <c r="L2722" s="59"/>
      <c r="M2722" s="10">
        <f>SUM(M2723:M2730)</f>
        <v>0</v>
      </c>
    </row>
    <row r="2723" spans="2:13" customFormat="1" hidden="1">
      <c r="B2723" s="5" t="s">
        <v>2695</v>
      </c>
      <c r="C2723" s="9" t="s">
        <v>557</v>
      </c>
      <c r="D2723" s="7">
        <v>0</v>
      </c>
      <c r="E2723" s="58"/>
      <c r="F2723" s="95"/>
      <c r="G2723" s="7">
        <v>0</v>
      </c>
      <c r="H2723" s="58"/>
      <c r="I2723" s="95"/>
      <c r="J2723" s="7">
        <v>0</v>
      </c>
      <c r="L2723" s="59"/>
      <c r="M2723" s="7">
        <v>0</v>
      </c>
    </row>
    <row r="2724" spans="2:13" customFormat="1" hidden="1">
      <c r="B2724" s="5" t="s">
        <v>2696</v>
      </c>
      <c r="C2724" s="9" t="s">
        <v>559</v>
      </c>
      <c r="D2724" s="7">
        <v>0</v>
      </c>
      <c r="E2724" s="58"/>
      <c r="F2724" s="95"/>
      <c r="G2724" s="7">
        <v>0</v>
      </c>
      <c r="H2724" s="58"/>
      <c r="I2724" s="95"/>
      <c r="J2724" s="7">
        <v>0</v>
      </c>
      <c r="L2724" s="59"/>
      <c r="M2724" s="7">
        <v>0</v>
      </c>
    </row>
    <row r="2725" spans="2:13" customFormat="1" hidden="1">
      <c r="B2725" s="5" t="s">
        <v>2697</v>
      </c>
      <c r="C2725" s="9" t="s">
        <v>561</v>
      </c>
      <c r="D2725" s="7">
        <v>0</v>
      </c>
      <c r="E2725" s="58"/>
      <c r="F2725" s="95"/>
      <c r="G2725" s="7">
        <v>0</v>
      </c>
      <c r="H2725" s="58"/>
      <c r="I2725" s="95"/>
      <c r="J2725" s="7">
        <v>0</v>
      </c>
      <c r="L2725" s="59"/>
      <c r="M2725" s="7">
        <v>0</v>
      </c>
    </row>
    <row r="2726" spans="2:13" customFormat="1" hidden="1">
      <c r="B2726" s="5" t="s">
        <v>2698</v>
      </c>
      <c r="C2726" s="9" t="s">
        <v>563</v>
      </c>
      <c r="D2726" s="7">
        <v>0</v>
      </c>
      <c r="E2726" s="58"/>
      <c r="F2726" s="95"/>
      <c r="G2726" s="7">
        <v>0</v>
      </c>
      <c r="H2726" s="58"/>
      <c r="I2726" s="95"/>
      <c r="J2726" s="7">
        <v>0</v>
      </c>
      <c r="L2726" s="59"/>
      <c r="M2726" s="7">
        <v>0</v>
      </c>
    </row>
    <row r="2727" spans="2:13" customFormat="1" hidden="1">
      <c r="B2727" s="5" t="s">
        <v>2699</v>
      </c>
      <c r="C2727" s="9" t="s">
        <v>565</v>
      </c>
      <c r="D2727" s="7">
        <v>0</v>
      </c>
      <c r="E2727" s="58"/>
      <c r="F2727" s="95"/>
      <c r="G2727" s="7">
        <v>0</v>
      </c>
      <c r="H2727" s="58"/>
      <c r="I2727" s="95"/>
      <c r="J2727" s="7">
        <v>0</v>
      </c>
      <c r="L2727" s="59"/>
      <c r="M2727" s="7">
        <v>0</v>
      </c>
    </row>
    <row r="2728" spans="2:13" customFormat="1" hidden="1">
      <c r="B2728" s="5" t="s">
        <v>2700</v>
      </c>
      <c r="C2728" s="9" t="s">
        <v>567</v>
      </c>
      <c r="D2728" s="7">
        <v>0</v>
      </c>
      <c r="E2728" s="58"/>
      <c r="F2728" s="95"/>
      <c r="G2728" s="7">
        <v>0</v>
      </c>
      <c r="H2728" s="58"/>
      <c r="I2728" s="95"/>
      <c r="J2728" s="7">
        <v>0</v>
      </c>
      <c r="L2728" s="59"/>
      <c r="M2728" s="7">
        <v>0</v>
      </c>
    </row>
    <row r="2729" spans="2:13" customFormat="1" hidden="1">
      <c r="B2729" s="5" t="s">
        <v>2701</v>
      </c>
      <c r="C2729" s="9" t="s">
        <v>569</v>
      </c>
      <c r="D2729" s="7">
        <v>0</v>
      </c>
      <c r="E2729" s="58"/>
      <c r="F2729" s="95"/>
      <c r="G2729" s="7">
        <v>0</v>
      </c>
      <c r="H2729" s="58"/>
      <c r="I2729" s="95"/>
      <c r="J2729" s="7">
        <v>0</v>
      </c>
      <c r="L2729" s="59"/>
      <c r="M2729" s="7">
        <v>0</v>
      </c>
    </row>
    <row r="2730" spans="2:13" customFormat="1" hidden="1">
      <c r="B2730" s="5" t="s">
        <v>2702</v>
      </c>
      <c r="C2730" s="9" t="s">
        <v>571</v>
      </c>
      <c r="D2730" s="7">
        <v>0</v>
      </c>
      <c r="E2730" s="58"/>
      <c r="F2730" s="95"/>
      <c r="G2730" s="7">
        <v>0</v>
      </c>
      <c r="H2730" s="58"/>
      <c r="I2730" s="95"/>
      <c r="J2730" s="7">
        <v>0</v>
      </c>
      <c r="L2730" s="59"/>
      <c r="M2730" s="7">
        <v>0</v>
      </c>
    </row>
    <row r="2731" spans="2:13" customFormat="1" hidden="1">
      <c r="B2731" s="1" t="s">
        <v>2703</v>
      </c>
      <c r="C2731" s="4" t="s">
        <v>573</v>
      </c>
      <c r="D2731" s="10">
        <f>SUM(D2732:D2740)</f>
        <v>0</v>
      </c>
      <c r="E2731" s="58"/>
      <c r="F2731" s="96"/>
      <c r="G2731" s="10">
        <f>SUM(G2732:G2740)</f>
        <v>0</v>
      </c>
      <c r="H2731" s="58"/>
      <c r="I2731" s="96"/>
      <c r="J2731" s="10">
        <f>SUM(J2732:J2740)</f>
        <v>0</v>
      </c>
      <c r="L2731" s="59"/>
      <c r="M2731" s="10">
        <f>SUM(M2732:M2740)</f>
        <v>0</v>
      </c>
    </row>
    <row r="2732" spans="2:13" customFormat="1" hidden="1">
      <c r="B2732" s="5" t="s">
        <v>2704</v>
      </c>
      <c r="C2732" s="9" t="s">
        <v>575</v>
      </c>
      <c r="D2732" s="7">
        <v>0</v>
      </c>
      <c r="E2732" s="58"/>
      <c r="F2732" s="95"/>
      <c r="G2732" s="7">
        <v>0</v>
      </c>
      <c r="H2732" s="58"/>
      <c r="I2732" s="95"/>
      <c r="J2732" s="7">
        <v>0</v>
      </c>
      <c r="L2732" s="59"/>
      <c r="M2732" s="7">
        <v>0</v>
      </c>
    </row>
    <row r="2733" spans="2:13" customFormat="1" hidden="1">
      <c r="B2733" s="5" t="s">
        <v>2705</v>
      </c>
      <c r="C2733" s="9" t="s">
        <v>577</v>
      </c>
      <c r="D2733" s="7">
        <v>0</v>
      </c>
      <c r="E2733" s="58"/>
      <c r="F2733" s="95"/>
      <c r="G2733" s="7">
        <v>0</v>
      </c>
      <c r="H2733" s="58"/>
      <c r="I2733" s="95"/>
      <c r="J2733" s="7">
        <v>0</v>
      </c>
      <c r="L2733" s="59"/>
      <c r="M2733" s="7">
        <v>0</v>
      </c>
    </row>
    <row r="2734" spans="2:13" customFormat="1" hidden="1">
      <c r="B2734" s="5" t="s">
        <v>2706</v>
      </c>
      <c r="C2734" s="9" t="s">
        <v>579</v>
      </c>
      <c r="D2734" s="7">
        <v>0</v>
      </c>
      <c r="E2734" s="58"/>
      <c r="F2734" s="95"/>
      <c r="G2734" s="7">
        <v>0</v>
      </c>
      <c r="H2734" s="58"/>
      <c r="I2734" s="95"/>
      <c r="J2734" s="7">
        <v>0</v>
      </c>
      <c r="L2734" s="59"/>
      <c r="M2734" s="7">
        <v>0</v>
      </c>
    </row>
    <row r="2735" spans="2:13" customFormat="1" hidden="1">
      <c r="B2735" s="5" t="s">
        <v>2707</v>
      </c>
      <c r="C2735" s="9" t="s">
        <v>581</v>
      </c>
      <c r="D2735" s="7">
        <v>0</v>
      </c>
      <c r="E2735" s="58"/>
      <c r="F2735" s="95"/>
      <c r="G2735" s="7">
        <v>0</v>
      </c>
      <c r="H2735" s="58"/>
      <c r="I2735" s="95"/>
      <c r="J2735" s="7">
        <v>0</v>
      </c>
      <c r="L2735" s="59"/>
      <c r="M2735" s="7">
        <v>0</v>
      </c>
    </row>
    <row r="2736" spans="2:13" customFormat="1" hidden="1">
      <c r="B2736" s="5" t="s">
        <v>2708</v>
      </c>
      <c r="C2736" s="9" t="s">
        <v>583</v>
      </c>
      <c r="D2736" s="7">
        <v>0</v>
      </c>
      <c r="E2736" s="58"/>
      <c r="F2736" s="95"/>
      <c r="G2736" s="7">
        <v>0</v>
      </c>
      <c r="H2736" s="58"/>
      <c r="I2736" s="95"/>
      <c r="J2736" s="7">
        <v>0</v>
      </c>
      <c r="L2736" s="59"/>
      <c r="M2736" s="7">
        <v>0</v>
      </c>
    </row>
    <row r="2737" spans="2:13" customFormat="1" hidden="1">
      <c r="B2737" s="5" t="s">
        <v>2709</v>
      </c>
      <c r="C2737" s="9" t="s">
        <v>585</v>
      </c>
      <c r="D2737" s="7">
        <v>0</v>
      </c>
      <c r="E2737" s="58"/>
      <c r="F2737" s="95"/>
      <c r="G2737" s="7">
        <v>0</v>
      </c>
      <c r="H2737" s="58"/>
      <c r="I2737" s="95"/>
      <c r="J2737" s="7">
        <v>0</v>
      </c>
      <c r="L2737" s="59"/>
      <c r="M2737" s="7">
        <v>0</v>
      </c>
    </row>
    <row r="2738" spans="2:13" customFormat="1" hidden="1">
      <c r="B2738" s="5" t="s">
        <v>2710</v>
      </c>
      <c r="C2738" s="9" t="s">
        <v>587</v>
      </c>
      <c r="D2738" s="7">
        <v>0</v>
      </c>
      <c r="E2738" s="58"/>
      <c r="F2738" s="95"/>
      <c r="G2738" s="7">
        <v>0</v>
      </c>
      <c r="H2738" s="58"/>
      <c r="I2738" s="95"/>
      <c r="J2738" s="7">
        <v>0</v>
      </c>
      <c r="L2738" s="59"/>
      <c r="M2738" s="7">
        <v>0</v>
      </c>
    </row>
    <row r="2739" spans="2:13" customFormat="1" hidden="1">
      <c r="B2739" s="5" t="s">
        <v>2711</v>
      </c>
      <c r="C2739" s="9" t="s">
        <v>589</v>
      </c>
      <c r="D2739" s="7">
        <v>0</v>
      </c>
      <c r="E2739" s="58"/>
      <c r="F2739" s="95"/>
      <c r="G2739" s="7">
        <v>0</v>
      </c>
      <c r="H2739" s="58"/>
      <c r="I2739" s="95"/>
      <c r="J2739" s="7">
        <v>0</v>
      </c>
      <c r="L2739" s="59"/>
      <c r="M2739" s="7">
        <v>0</v>
      </c>
    </row>
    <row r="2740" spans="2:13" customFormat="1" hidden="1">
      <c r="B2740" s="5" t="s">
        <v>2712</v>
      </c>
      <c r="C2740" s="9" t="s">
        <v>591</v>
      </c>
      <c r="D2740" s="7">
        <v>0</v>
      </c>
      <c r="E2740" s="58"/>
      <c r="F2740" s="95"/>
      <c r="G2740" s="7">
        <v>0</v>
      </c>
      <c r="H2740" s="58"/>
      <c r="I2740" s="95"/>
      <c r="J2740" s="7">
        <v>0</v>
      </c>
      <c r="L2740" s="59"/>
      <c r="M2740" s="7">
        <v>0</v>
      </c>
    </row>
    <row r="2741" spans="2:13" customFormat="1" hidden="1">
      <c r="B2741" s="1" t="s">
        <v>2713</v>
      </c>
      <c r="C2741" s="4" t="s">
        <v>593</v>
      </c>
      <c r="D2741" s="10">
        <f>SUM(D2742:D2746)</f>
        <v>0</v>
      </c>
      <c r="E2741" s="58"/>
      <c r="F2741" s="96"/>
      <c r="G2741" s="10">
        <f>SUM(G2742:G2746)</f>
        <v>0</v>
      </c>
      <c r="H2741" s="58"/>
      <c r="I2741" s="96"/>
      <c r="J2741" s="10">
        <f>SUM(J2742:J2746)</f>
        <v>0</v>
      </c>
      <c r="L2741" s="59"/>
      <c r="M2741" s="10">
        <f>SUM(M2742:M2746)</f>
        <v>0</v>
      </c>
    </row>
    <row r="2742" spans="2:13" customFormat="1" hidden="1">
      <c r="B2742" s="5" t="s">
        <v>2714</v>
      </c>
      <c r="C2742" s="9" t="s">
        <v>595</v>
      </c>
      <c r="D2742" s="7">
        <v>0</v>
      </c>
      <c r="E2742" s="58"/>
      <c r="F2742" s="95"/>
      <c r="G2742" s="7">
        <v>0</v>
      </c>
      <c r="H2742" s="58"/>
      <c r="I2742" s="95"/>
      <c r="J2742" s="7">
        <v>0</v>
      </c>
      <c r="L2742" s="59"/>
      <c r="M2742" s="7">
        <v>0</v>
      </c>
    </row>
    <row r="2743" spans="2:13" customFormat="1" hidden="1">
      <c r="B2743" s="5" t="s">
        <v>2715</v>
      </c>
      <c r="C2743" s="9" t="s">
        <v>597</v>
      </c>
      <c r="D2743" s="7">
        <v>0</v>
      </c>
      <c r="E2743" s="58"/>
      <c r="F2743" s="95"/>
      <c r="G2743" s="7">
        <v>0</v>
      </c>
      <c r="H2743" s="58"/>
      <c r="I2743" s="95"/>
      <c r="J2743" s="7">
        <v>0</v>
      </c>
      <c r="L2743" s="59"/>
      <c r="M2743" s="7">
        <v>0</v>
      </c>
    </row>
    <row r="2744" spans="2:13" customFormat="1" hidden="1">
      <c r="B2744" s="5" t="s">
        <v>2716</v>
      </c>
      <c r="C2744" s="9" t="s">
        <v>599</v>
      </c>
      <c r="D2744" s="7">
        <v>0</v>
      </c>
      <c r="E2744" s="58"/>
      <c r="F2744" s="95"/>
      <c r="G2744" s="7">
        <v>0</v>
      </c>
      <c r="H2744" s="58"/>
      <c r="I2744" s="95"/>
      <c r="J2744" s="7">
        <v>0</v>
      </c>
      <c r="L2744" s="59"/>
      <c r="M2744" s="7">
        <v>0</v>
      </c>
    </row>
    <row r="2745" spans="2:13" customFormat="1" hidden="1">
      <c r="B2745" s="5" t="s">
        <v>2717</v>
      </c>
      <c r="C2745" s="9" t="s">
        <v>601</v>
      </c>
      <c r="D2745" s="7">
        <v>0</v>
      </c>
      <c r="E2745" s="58"/>
      <c r="F2745" s="95"/>
      <c r="G2745" s="7">
        <v>0</v>
      </c>
      <c r="H2745" s="58"/>
      <c r="I2745" s="95"/>
      <c r="J2745" s="7">
        <v>0</v>
      </c>
      <c r="L2745" s="59"/>
      <c r="M2745" s="7">
        <v>0</v>
      </c>
    </row>
    <row r="2746" spans="2:13" customFormat="1" hidden="1">
      <c r="B2746" s="5" t="s">
        <v>2718</v>
      </c>
      <c r="C2746" s="9" t="s">
        <v>603</v>
      </c>
      <c r="D2746" s="7">
        <v>0</v>
      </c>
      <c r="E2746" s="58"/>
      <c r="F2746" s="95"/>
      <c r="G2746" s="7">
        <v>0</v>
      </c>
      <c r="H2746" s="58"/>
      <c r="I2746" s="95"/>
      <c r="J2746" s="7">
        <v>0</v>
      </c>
      <c r="L2746" s="59"/>
      <c r="M2746" s="7">
        <v>0</v>
      </c>
    </row>
    <row r="2747" spans="2:13" customFormat="1" hidden="1">
      <c r="B2747" s="1" t="s">
        <v>2719</v>
      </c>
      <c r="C2747" s="4" t="s">
        <v>605</v>
      </c>
      <c r="D2747" s="10">
        <f>SUM(D2748:D2756)</f>
        <v>0</v>
      </c>
      <c r="E2747" s="58"/>
      <c r="F2747" s="96"/>
      <c r="G2747" s="10">
        <f>SUM(G2748:G2756)</f>
        <v>0</v>
      </c>
      <c r="H2747" s="58"/>
      <c r="I2747" s="96"/>
      <c r="J2747" s="10">
        <f>SUM(J2748:J2756)</f>
        <v>0</v>
      </c>
      <c r="L2747" s="59"/>
      <c r="M2747" s="10">
        <f>SUM(M2748:M2756)</f>
        <v>0</v>
      </c>
    </row>
    <row r="2748" spans="2:13" customFormat="1" hidden="1">
      <c r="B2748" s="5" t="s">
        <v>2720</v>
      </c>
      <c r="C2748" s="9" t="s">
        <v>607</v>
      </c>
      <c r="D2748" s="7">
        <v>0</v>
      </c>
      <c r="E2748" s="58"/>
      <c r="F2748" s="95"/>
      <c r="G2748" s="7">
        <v>0</v>
      </c>
      <c r="H2748" s="58"/>
      <c r="I2748" s="95"/>
      <c r="J2748" s="7">
        <v>0</v>
      </c>
      <c r="L2748" s="59"/>
      <c r="M2748" s="7">
        <v>0</v>
      </c>
    </row>
    <row r="2749" spans="2:13" customFormat="1" hidden="1">
      <c r="B2749" s="5" t="s">
        <v>2721</v>
      </c>
      <c r="C2749" s="9" t="s">
        <v>609</v>
      </c>
      <c r="D2749" s="7">
        <v>0</v>
      </c>
      <c r="E2749" s="58"/>
      <c r="F2749" s="95"/>
      <c r="G2749" s="7">
        <v>0</v>
      </c>
      <c r="H2749" s="58"/>
      <c r="I2749" s="95"/>
      <c r="J2749" s="7">
        <v>0</v>
      </c>
      <c r="L2749" s="59"/>
      <c r="M2749" s="7">
        <v>0</v>
      </c>
    </row>
    <row r="2750" spans="2:13" customFormat="1" hidden="1">
      <c r="B2750" s="5" t="s">
        <v>2722</v>
      </c>
      <c r="C2750" s="9" t="s">
        <v>611</v>
      </c>
      <c r="D2750" s="7">
        <v>0</v>
      </c>
      <c r="E2750" s="58"/>
      <c r="F2750" s="95"/>
      <c r="G2750" s="7">
        <v>0</v>
      </c>
      <c r="H2750" s="58"/>
      <c r="I2750" s="95"/>
      <c r="J2750" s="7">
        <v>0</v>
      </c>
      <c r="L2750" s="59"/>
      <c r="M2750" s="7">
        <v>0</v>
      </c>
    </row>
    <row r="2751" spans="2:13" customFormat="1" hidden="1">
      <c r="B2751" s="5" t="s">
        <v>2723</v>
      </c>
      <c r="C2751" s="9" t="s">
        <v>613</v>
      </c>
      <c r="D2751" s="7">
        <v>0</v>
      </c>
      <c r="E2751" s="58"/>
      <c r="F2751" s="95"/>
      <c r="G2751" s="7">
        <v>0</v>
      </c>
      <c r="H2751" s="58"/>
      <c r="I2751" s="95"/>
      <c r="J2751" s="7">
        <v>0</v>
      </c>
      <c r="L2751" s="59"/>
      <c r="M2751" s="7">
        <v>0</v>
      </c>
    </row>
    <row r="2752" spans="2:13" customFormat="1" hidden="1">
      <c r="B2752" s="5" t="s">
        <v>2724</v>
      </c>
      <c r="C2752" s="9" t="s">
        <v>615</v>
      </c>
      <c r="D2752" s="7">
        <v>0</v>
      </c>
      <c r="E2752" s="58"/>
      <c r="F2752" s="95"/>
      <c r="G2752" s="7">
        <v>0</v>
      </c>
      <c r="H2752" s="58"/>
      <c r="I2752" s="95"/>
      <c r="J2752" s="7">
        <v>0</v>
      </c>
      <c r="L2752" s="59"/>
      <c r="M2752" s="7">
        <v>0</v>
      </c>
    </row>
    <row r="2753" spans="2:13" customFormat="1" hidden="1">
      <c r="B2753" s="5" t="s">
        <v>2725</v>
      </c>
      <c r="C2753" s="9" t="s">
        <v>617</v>
      </c>
      <c r="D2753" s="7">
        <v>0</v>
      </c>
      <c r="E2753" s="58"/>
      <c r="F2753" s="95"/>
      <c r="G2753" s="7">
        <v>0</v>
      </c>
      <c r="H2753" s="58"/>
      <c r="I2753" s="95"/>
      <c r="J2753" s="7">
        <v>0</v>
      </c>
      <c r="L2753" s="59"/>
      <c r="M2753" s="7">
        <v>0</v>
      </c>
    </row>
    <row r="2754" spans="2:13" customFormat="1" hidden="1">
      <c r="B2754" s="5" t="s">
        <v>2726</v>
      </c>
      <c r="C2754" s="9" t="s">
        <v>619</v>
      </c>
      <c r="D2754" s="7">
        <v>0</v>
      </c>
      <c r="E2754" s="58"/>
      <c r="F2754" s="95"/>
      <c r="G2754" s="7">
        <v>0</v>
      </c>
      <c r="H2754" s="58"/>
      <c r="I2754" s="95"/>
      <c r="J2754" s="7">
        <v>0</v>
      </c>
      <c r="L2754" s="59"/>
      <c r="M2754" s="7">
        <v>0</v>
      </c>
    </row>
    <row r="2755" spans="2:13" customFormat="1" hidden="1">
      <c r="B2755" s="5" t="s">
        <v>2727</v>
      </c>
      <c r="C2755" s="9" t="s">
        <v>621</v>
      </c>
      <c r="D2755" s="7">
        <v>0</v>
      </c>
      <c r="E2755" s="58"/>
      <c r="F2755" s="95"/>
      <c r="G2755" s="7">
        <v>0</v>
      </c>
      <c r="H2755" s="58"/>
      <c r="I2755" s="95"/>
      <c r="J2755" s="7">
        <v>0</v>
      </c>
      <c r="L2755" s="59"/>
      <c r="M2755" s="7">
        <v>0</v>
      </c>
    </row>
    <row r="2756" spans="2:13" customFormat="1" hidden="1">
      <c r="B2756" s="5" t="s">
        <v>2728</v>
      </c>
      <c r="C2756" s="9" t="s">
        <v>623</v>
      </c>
      <c r="D2756" s="7">
        <v>0</v>
      </c>
      <c r="E2756" s="58"/>
      <c r="F2756" s="95"/>
      <c r="G2756" s="7">
        <v>0</v>
      </c>
      <c r="H2756" s="58"/>
      <c r="I2756" s="95"/>
      <c r="J2756" s="7">
        <v>0</v>
      </c>
      <c r="L2756" s="59"/>
      <c r="M2756" s="7">
        <v>0</v>
      </c>
    </row>
    <row r="2757" spans="2:13" customFormat="1" hidden="1">
      <c r="B2757" s="1" t="s">
        <v>2729</v>
      </c>
      <c r="C2757" s="4" t="s">
        <v>625</v>
      </c>
      <c r="D2757" s="10">
        <f>D2758+D2767+D2776</f>
        <v>0</v>
      </c>
      <c r="E2757" s="58"/>
      <c r="F2757" s="96"/>
      <c r="G2757" s="10">
        <f>G2758+G2767+G2776</f>
        <v>0</v>
      </c>
      <c r="H2757" s="58"/>
      <c r="I2757" s="96"/>
      <c r="J2757" s="10">
        <f>J2758+J2767+J2776</f>
        <v>0</v>
      </c>
      <c r="L2757" s="59"/>
      <c r="M2757" s="10">
        <f>M2758+M2767+M2776</f>
        <v>0</v>
      </c>
    </row>
    <row r="2758" spans="2:13" customFormat="1" hidden="1">
      <c r="B2758" s="1" t="s">
        <v>2730</v>
      </c>
      <c r="C2758" s="4" t="s">
        <v>627</v>
      </c>
      <c r="D2758" s="10">
        <f>SUM(D2759:D2766)</f>
        <v>0</v>
      </c>
      <c r="E2758" s="58"/>
      <c r="F2758" s="96"/>
      <c r="G2758" s="10">
        <f>SUM(G2759:G2766)</f>
        <v>0</v>
      </c>
      <c r="H2758" s="58"/>
      <c r="I2758" s="96"/>
      <c r="J2758" s="10">
        <f>SUM(J2759:J2766)</f>
        <v>0</v>
      </c>
      <c r="L2758" s="59"/>
      <c r="M2758" s="10">
        <f>SUM(M2759:M2766)</f>
        <v>0</v>
      </c>
    </row>
    <row r="2759" spans="2:13" customFormat="1" hidden="1">
      <c r="B2759" s="5" t="s">
        <v>2731</v>
      </c>
      <c r="C2759" s="9" t="s">
        <v>629</v>
      </c>
      <c r="D2759" s="7">
        <v>0</v>
      </c>
      <c r="E2759" s="58"/>
      <c r="F2759" s="95"/>
      <c r="G2759" s="7">
        <v>0</v>
      </c>
      <c r="H2759" s="58"/>
      <c r="I2759" s="95"/>
      <c r="J2759" s="7">
        <v>0</v>
      </c>
      <c r="L2759" s="59"/>
      <c r="M2759" s="7">
        <v>0</v>
      </c>
    </row>
    <row r="2760" spans="2:13" customFormat="1" hidden="1">
      <c r="B2760" s="5" t="s">
        <v>2732</v>
      </c>
      <c r="C2760" s="9" t="s">
        <v>631</v>
      </c>
      <c r="D2760" s="7">
        <v>0</v>
      </c>
      <c r="E2760" s="58"/>
      <c r="F2760" s="95"/>
      <c r="G2760" s="7">
        <v>0</v>
      </c>
      <c r="H2760" s="58"/>
      <c r="I2760" s="95"/>
      <c r="J2760" s="7">
        <v>0</v>
      </c>
      <c r="L2760" s="59"/>
      <c r="M2760" s="7">
        <v>0</v>
      </c>
    </row>
    <row r="2761" spans="2:13" customFormat="1" hidden="1">
      <c r="B2761" s="5" t="s">
        <v>2733</v>
      </c>
      <c r="C2761" s="9" t="s">
        <v>633</v>
      </c>
      <c r="D2761" s="7">
        <v>0</v>
      </c>
      <c r="E2761" s="58"/>
      <c r="F2761" s="95"/>
      <c r="G2761" s="7">
        <v>0</v>
      </c>
      <c r="H2761" s="58"/>
      <c r="I2761" s="95"/>
      <c r="J2761" s="7">
        <v>0</v>
      </c>
      <c r="L2761" s="59"/>
      <c r="M2761" s="7">
        <v>0</v>
      </c>
    </row>
    <row r="2762" spans="2:13" customFormat="1" hidden="1">
      <c r="B2762" s="5" t="s">
        <v>2734</v>
      </c>
      <c r="C2762" s="9" t="s">
        <v>635</v>
      </c>
      <c r="D2762" s="7">
        <v>0</v>
      </c>
      <c r="E2762" s="58"/>
      <c r="F2762" s="95"/>
      <c r="G2762" s="7">
        <v>0</v>
      </c>
      <c r="H2762" s="58"/>
      <c r="I2762" s="95"/>
      <c r="J2762" s="7">
        <v>0</v>
      </c>
      <c r="L2762" s="59"/>
      <c r="M2762" s="7">
        <v>0</v>
      </c>
    </row>
    <row r="2763" spans="2:13" customFormat="1" hidden="1">
      <c r="B2763" s="5" t="s">
        <v>2735</v>
      </c>
      <c r="C2763" s="9" t="s">
        <v>637</v>
      </c>
      <c r="D2763" s="7">
        <v>0</v>
      </c>
      <c r="E2763" s="58"/>
      <c r="F2763" s="95"/>
      <c r="G2763" s="7">
        <v>0</v>
      </c>
      <c r="H2763" s="58"/>
      <c r="I2763" s="95"/>
      <c r="J2763" s="7">
        <v>0</v>
      </c>
      <c r="L2763" s="59"/>
      <c r="M2763" s="7">
        <v>0</v>
      </c>
    </row>
    <row r="2764" spans="2:13" customFormat="1" hidden="1">
      <c r="B2764" s="5" t="s">
        <v>2736</v>
      </c>
      <c r="C2764" s="9" t="s">
        <v>639</v>
      </c>
      <c r="D2764" s="7">
        <v>0</v>
      </c>
      <c r="E2764" s="58"/>
      <c r="F2764" s="95"/>
      <c r="G2764" s="7">
        <v>0</v>
      </c>
      <c r="H2764" s="58"/>
      <c r="I2764" s="95"/>
      <c r="J2764" s="7">
        <v>0</v>
      </c>
      <c r="L2764" s="59"/>
      <c r="M2764" s="7">
        <v>0</v>
      </c>
    </row>
    <row r="2765" spans="2:13" customFormat="1" hidden="1">
      <c r="B2765" s="5" t="s">
        <v>2737</v>
      </c>
      <c r="C2765" s="9" t="s">
        <v>641</v>
      </c>
      <c r="D2765" s="7">
        <v>0</v>
      </c>
      <c r="E2765" s="58"/>
      <c r="F2765" s="95"/>
      <c r="G2765" s="7">
        <v>0</v>
      </c>
      <c r="H2765" s="58"/>
      <c r="I2765" s="95"/>
      <c r="J2765" s="7">
        <v>0</v>
      </c>
      <c r="L2765" s="59"/>
      <c r="M2765" s="7">
        <v>0</v>
      </c>
    </row>
    <row r="2766" spans="2:13" customFormat="1" hidden="1">
      <c r="B2766" s="5" t="s">
        <v>2738</v>
      </c>
      <c r="C2766" s="9" t="s">
        <v>643</v>
      </c>
      <c r="D2766" s="7">
        <v>0</v>
      </c>
      <c r="E2766" s="58"/>
      <c r="F2766" s="95"/>
      <c r="G2766" s="7">
        <v>0</v>
      </c>
      <c r="H2766" s="58"/>
      <c r="I2766" s="95"/>
      <c r="J2766" s="7">
        <v>0</v>
      </c>
      <c r="L2766" s="59"/>
      <c r="M2766" s="7">
        <v>0</v>
      </c>
    </row>
    <row r="2767" spans="2:13" customFormat="1" hidden="1">
      <c r="B2767" s="1" t="s">
        <v>2739</v>
      </c>
      <c r="C2767" s="4" t="s">
        <v>645</v>
      </c>
      <c r="D2767" s="10">
        <f>SUM(D2768:D2775)</f>
        <v>0</v>
      </c>
      <c r="E2767" s="58"/>
      <c r="F2767" s="96"/>
      <c r="G2767" s="10">
        <f>SUM(G2768:G2775)</f>
        <v>0</v>
      </c>
      <c r="H2767" s="58"/>
      <c r="I2767" s="96"/>
      <c r="J2767" s="10">
        <f>SUM(J2768:J2775)</f>
        <v>0</v>
      </c>
      <c r="L2767" s="59"/>
      <c r="M2767" s="10">
        <f>SUM(M2768:M2775)</f>
        <v>0</v>
      </c>
    </row>
    <row r="2768" spans="2:13" customFormat="1" hidden="1">
      <c r="B2768" s="5" t="s">
        <v>2740</v>
      </c>
      <c r="C2768" s="9" t="s">
        <v>629</v>
      </c>
      <c r="D2768" s="7">
        <v>0</v>
      </c>
      <c r="E2768" s="58"/>
      <c r="F2768" s="95"/>
      <c r="G2768" s="7">
        <v>0</v>
      </c>
      <c r="H2768" s="58"/>
      <c r="I2768" s="95"/>
      <c r="J2768" s="7">
        <v>0</v>
      </c>
      <c r="L2768" s="59"/>
      <c r="M2768" s="7">
        <v>0</v>
      </c>
    </row>
    <row r="2769" spans="2:13" customFormat="1" hidden="1">
      <c r="B2769" s="5" t="s">
        <v>2741</v>
      </c>
      <c r="C2769" s="9" t="s">
        <v>631</v>
      </c>
      <c r="D2769" s="7">
        <v>0</v>
      </c>
      <c r="E2769" s="58"/>
      <c r="F2769" s="95"/>
      <c r="G2769" s="7">
        <v>0</v>
      </c>
      <c r="H2769" s="58"/>
      <c r="I2769" s="95"/>
      <c r="J2769" s="7">
        <v>0</v>
      </c>
      <c r="L2769" s="59"/>
      <c r="M2769" s="7">
        <v>0</v>
      </c>
    </row>
    <row r="2770" spans="2:13" customFormat="1" hidden="1">
      <c r="B2770" s="5" t="s">
        <v>2742</v>
      </c>
      <c r="C2770" s="9" t="s">
        <v>633</v>
      </c>
      <c r="D2770" s="7">
        <v>0</v>
      </c>
      <c r="E2770" s="58"/>
      <c r="F2770" s="95"/>
      <c r="G2770" s="7">
        <v>0</v>
      </c>
      <c r="H2770" s="58"/>
      <c r="I2770" s="95"/>
      <c r="J2770" s="7">
        <v>0</v>
      </c>
      <c r="L2770" s="59"/>
      <c r="M2770" s="7">
        <v>0</v>
      </c>
    </row>
    <row r="2771" spans="2:13" customFormat="1" hidden="1">
      <c r="B2771" s="5" t="s">
        <v>2743</v>
      </c>
      <c r="C2771" s="9" t="s">
        <v>635</v>
      </c>
      <c r="D2771" s="7">
        <v>0</v>
      </c>
      <c r="E2771" s="58"/>
      <c r="F2771" s="95"/>
      <c r="G2771" s="7">
        <v>0</v>
      </c>
      <c r="H2771" s="58"/>
      <c r="I2771" s="95"/>
      <c r="J2771" s="7">
        <v>0</v>
      </c>
      <c r="L2771" s="59"/>
      <c r="M2771" s="7">
        <v>0</v>
      </c>
    </row>
    <row r="2772" spans="2:13" customFormat="1" hidden="1">
      <c r="B2772" s="5" t="s">
        <v>2744</v>
      </c>
      <c r="C2772" s="9" t="s">
        <v>637</v>
      </c>
      <c r="D2772" s="7">
        <v>0</v>
      </c>
      <c r="E2772" s="58"/>
      <c r="F2772" s="95"/>
      <c r="G2772" s="7">
        <v>0</v>
      </c>
      <c r="H2772" s="58"/>
      <c r="I2772" s="95"/>
      <c r="J2772" s="7">
        <v>0</v>
      </c>
      <c r="L2772" s="59"/>
      <c r="M2772" s="7">
        <v>0</v>
      </c>
    </row>
    <row r="2773" spans="2:13" customFormat="1" hidden="1">
      <c r="B2773" s="5" t="s">
        <v>2745</v>
      </c>
      <c r="C2773" s="9" t="s">
        <v>639</v>
      </c>
      <c r="D2773" s="7">
        <v>0</v>
      </c>
      <c r="E2773" s="58"/>
      <c r="F2773" s="95"/>
      <c r="G2773" s="7">
        <v>0</v>
      </c>
      <c r="H2773" s="58"/>
      <c r="I2773" s="95"/>
      <c r="J2773" s="7">
        <v>0</v>
      </c>
      <c r="L2773" s="59"/>
      <c r="M2773" s="7">
        <v>0</v>
      </c>
    </row>
    <row r="2774" spans="2:13" customFormat="1" hidden="1">
      <c r="B2774" s="5" t="s">
        <v>2746</v>
      </c>
      <c r="C2774" s="9" t="s">
        <v>641</v>
      </c>
      <c r="D2774" s="7">
        <v>0</v>
      </c>
      <c r="E2774" s="58"/>
      <c r="F2774" s="95"/>
      <c r="G2774" s="7">
        <v>0</v>
      </c>
      <c r="H2774" s="58"/>
      <c r="I2774" s="95"/>
      <c r="J2774" s="7">
        <v>0</v>
      </c>
      <c r="L2774" s="59"/>
      <c r="M2774" s="7">
        <v>0</v>
      </c>
    </row>
    <row r="2775" spans="2:13" customFormat="1" hidden="1">
      <c r="B2775" s="5" t="s">
        <v>2747</v>
      </c>
      <c r="C2775" s="9" t="s">
        <v>643</v>
      </c>
      <c r="D2775" s="7">
        <v>0</v>
      </c>
      <c r="E2775" s="58"/>
      <c r="F2775" s="95"/>
      <c r="G2775" s="7">
        <v>0</v>
      </c>
      <c r="H2775" s="58"/>
      <c r="I2775" s="95"/>
      <c r="J2775" s="7">
        <v>0</v>
      </c>
      <c r="L2775" s="59"/>
      <c r="M2775" s="7">
        <v>0</v>
      </c>
    </row>
    <row r="2776" spans="2:13" customFormat="1" hidden="1">
      <c r="B2776" s="1" t="s">
        <v>2748</v>
      </c>
      <c r="C2776" s="4" t="s">
        <v>655</v>
      </c>
      <c r="D2776" s="10">
        <f>SUM(D2777:D2779)</f>
        <v>0</v>
      </c>
      <c r="E2776" s="58"/>
      <c r="F2776" s="96"/>
      <c r="G2776" s="10">
        <f>SUM(G2777:G2779)</f>
        <v>0</v>
      </c>
      <c r="H2776" s="58"/>
      <c r="I2776" s="96"/>
      <c r="J2776" s="10">
        <f>SUM(J2777:J2779)</f>
        <v>0</v>
      </c>
      <c r="L2776" s="59"/>
      <c r="M2776" s="10">
        <f>SUM(M2777:M2779)</f>
        <v>0</v>
      </c>
    </row>
    <row r="2777" spans="2:13" customFormat="1" hidden="1">
      <c r="B2777" s="5" t="s">
        <v>2749</v>
      </c>
      <c r="C2777" s="9" t="s">
        <v>657</v>
      </c>
      <c r="D2777" s="7">
        <v>0</v>
      </c>
      <c r="E2777" s="58"/>
      <c r="F2777" s="95"/>
      <c r="G2777" s="7">
        <v>0</v>
      </c>
      <c r="H2777" s="58"/>
      <c r="I2777" s="95"/>
      <c r="J2777" s="7">
        <v>0</v>
      </c>
      <c r="L2777" s="59"/>
      <c r="M2777" s="7">
        <v>0</v>
      </c>
    </row>
    <row r="2778" spans="2:13" customFormat="1" hidden="1">
      <c r="B2778" s="5" t="s">
        <v>2750</v>
      </c>
      <c r="C2778" s="9" t="s">
        <v>659</v>
      </c>
      <c r="D2778" s="7">
        <v>0</v>
      </c>
      <c r="E2778" s="58"/>
      <c r="F2778" s="95"/>
      <c r="G2778" s="7">
        <v>0</v>
      </c>
      <c r="H2778" s="58"/>
      <c r="I2778" s="95"/>
      <c r="J2778" s="7">
        <v>0</v>
      </c>
      <c r="L2778" s="59"/>
      <c r="M2778" s="7">
        <v>0</v>
      </c>
    </row>
    <row r="2779" spans="2:13" customFormat="1" hidden="1">
      <c r="B2779" s="5" t="s">
        <v>2751</v>
      </c>
      <c r="C2779" s="9" t="s">
        <v>661</v>
      </c>
      <c r="D2779" s="7">
        <v>0</v>
      </c>
      <c r="E2779" s="58"/>
      <c r="F2779" s="95"/>
      <c r="G2779" s="7">
        <v>0</v>
      </c>
      <c r="H2779" s="58"/>
      <c r="I2779" s="95"/>
      <c r="J2779" s="7">
        <v>0</v>
      </c>
      <c r="L2779" s="59"/>
      <c r="M2779" s="7">
        <v>0</v>
      </c>
    </row>
    <row r="2780" spans="2:13" customFormat="1" hidden="1">
      <c r="B2780" s="1" t="s">
        <v>2752</v>
      </c>
      <c r="C2780" s="4" t="s">
        <v>663</v>
      </c>
      <c r="D2780" s="10">
        <f>D2781+D2784+D2786+D2789+D2792+D2795</f>
        <v>0</v>
      </c>
      <c r="E2780" s="58"/>
      <c r="F2780" s="96"/>
      <c r="G2780" s="10">
        <f>G2781+G2784+G2786+G2789+G2792+G2795</f>
        <v>0</v>
      </c>
      <c r="H2780" s="58"/>
      <c r="I2780" s="96"/>
      <c r="J2780" s="10">
        <f>J2781+J2784+J2786+J2789+J2792+J2795</f>
        <v>0</v>
      </c>
      <c r="L2780" s="59"/>
      <c r="M2780" s="10">
        <f>M2781+M2784+M2786+M2789+M2792+M2795</f>
        <v>0</v>
      </c>
    </row>
    <row r="2781" spans="2:13" customFormat="1" hidden="1">
      <c r="B2781" s="1" t="s">
        <v>2753</v>
      </c>
      <c r="C2781" s="4" t="s">
        <v>665</v>
      </c>
      <c r="D2781" s="10">
        <f>SUM(D2782:D2783)</f>
        <v>0</v>
      </c>
      <c r="E2781" s="58"/>
      <c r="F2781" s="96"/>
      <c r="G2781" s="10">
        <f>SUM(G2782:G2783)</f>
        <v>0</v>
      </c>
      <c r="H2781" s="58"/>
      <c r="I2781" s="96"/>
      <c r="J2781" s="10">
        <f>SUM(J2782:J2783)</f>
        <v>0</v>
      </c>
      <c r="L2781" s="59"/>
      <c r="M2781" s="10">
        <f>SUM(M2782:M2783)</f>
        <v>0</v>
      </c>
    </row>
    <row r="2782" spans="2:13" customFormat="1" ht="22.5" hidden="1">
      <c r="B2782" s="5" t="s">
        <v>2754</v>
      </c>
      <c r="C2782" s="9" t="s">
        <v>667</v>
      </c>
      <c r="D2782" s="7">
        <v>0</v>
      </c>
      <c r="E2782" s="58"/>
      <c r="F2782" s="95"/>
      <c r="G2782" s="7">
        <v>0</v>
      </c>
      <c r="H2782" s="58"/>
      <c r="I2782" s="95"/>
      <c r="J2782" s="7">
        <v>0</v>
      </c>
      <c r="L2782" s="59"/>
      <c r="M2782" s="7">
        <v>0</v>
      </c>
    </row>
    <row r="2783" spans="2:13" customFormat="1" hidden="1">
      <c r="B2783" s="5" t="s">
        <v>2755</v>
      </c>
      <c r="C2783" s="9" t="s">
        <v>669</v>
      </c>
      <c r="D2783" s="7">
        <v>0</v>
      </c>
      <c r="E2783" s="58"/>
      <c r="F2783" s="95"/>
      <c r="G2783" s="7">
        <v>0</v>
      </c>
      <c r="H2783" s="58"/>
      <c r="I2783" s="95"/>
      <c r="J2783" s="7">
        <v>0</v>
      </c>
      <c r="L2783" s="59"/>
      <c r="M2783" s="7">
        <v>0</v>
      </c>
    </row>
    <row r="2784" spans="2:13" customFormat="1" hidden="1">
      <c r="B2784" s="1" t="s">
        <v>2756</v>
      </c>
      <c r="C2784" s="4" t="s">
        <v>671</v>
      </c>
      <c r="D2784" s="10">
        <f>SUM(D2785)</f>
        <v>0</v>
      </c>
      <c r="E2784" s="58"/>
      <c r="F2784" s="96"/>
      <c r="G2784" s="10">
        <f>SUM(G2785)</f>
        <v>0</v>
      </c>
      <c r="H2784" s="58"/>
      <c r="I2784" s="96"/>
      <c r="J2784" s="10">
        <f>SUM(J2785)</f>
        <v>0</v>
      </c>
      <c r="L2784" s="59"/>
      <c r="M2784" s="10">
        <f>SUM(M2785)</f>
        <v>0</v>
      </c>
    </row>
    <row r="2785" spans="2:13" customFormat="1" ht="22.5" hidden="1">
      <c r="B2785" s="5" t="s">
        <v>2757</v>
      </c>
      <c r="C2785" s="9" t="s">
        <v>673</v>
      </c>
      <c r="D2785" s="7">
        <v>0</v>
      </c>
      <c r="E2785" s="58"/>
      <c r="F2785" s="95"/>
      <c r="G2785" s="7">
        <v>0</v>
      </c>
      <c r="H2785" s="58"/>
      <c r="I2785" s="95"/>
      <c r="J2785" s="7">
        <v>0</v>
      </c>
      <c r="L2785" s="59"/>
      <c r="M2785" s="7">
        <v>0</v>
      </c>
    </row>
    <row r="2786" spans="2:13" customFormat="1" hidden="1">
      <c r="B2786" s="1" t="s">
        <v>2758</v>
      </c>
      <c r="C2786" s="4" t="s">
        <v>675</v>
      </c>
      <c r="D2786" s="10">
        <f>SUM(D2787:D2788)</f>
        <v>0</v>
      </c>
      <c r="E2786" s="58"/>
      <c r="F2786" s="96"/>
      <c r="G2786" s="10">
        <f>SUM(G2787:G2788)</f>
        <v>0</v>
      </c>
      <c r="H2786" s="58"/>
      <c r="I2786" s="96"/>
      <c r="J2786" s="10">
        <f>SUM(J2787:J2788)</f>
        <v>0</v>
      </c>
      <c r="L2786" s="59"/>
      <c r="M2786" s="10">
        <f>SUM(M2787:M2788)</f>
        <v>0</v>
      </c>
    </row>
    <row r="2787" spans="2:13" customFormat="1" hidden="1">
      <c r="B2787" s="5" t="s">
        <v>2759</v>
      </c>
      <c r="C2787" s="9" t="s">
        <v>677</v>
      </c>
      <c r="D2787" s="7">
        <v>0</v>
      </c>
      <c r="E2787" s="58"/>
      <c r="F2787" s="95"/>
      <c r="G2787" s="7">
        <v>0</v>
      </c>
      <c r="H2787" s="58"/>
      <c r="I2787" s="95"/>
      <c r="J2787" s="7">
        <v>0</v>
      </c>
      <c r="L2787" s="59"/>
      <c r="M2787" s="7">
        <v>0</v>
      </c>
    </row>
    <row r="2788" spans="2:13" customFormat="1" hidden="1">
      <c r="B2788" s="5" t="s">
        <v>2760</v>
      </c>
      <c r="C2788" s="9" t="s">
        <v>679</v>
      </c>
      <c r="D2788" s="7">
        <v>0</v>
      </c>
      <c r="E2788" s="58"/>
      <c r="F2788" s="95"/>
      <c r="G2788" s="7">
        <v>0</v>
      </c>
      <c r="H2788" s="58"/>
      <c r="I2788" s="95"/>
      <c r="J2788" s="7">
        <v>0</v>
      </c>
      <c r="L2788" s="59"/>
      <c r="M2788" s="7">
        <v>0</v>
      </c>
    </row>
    <row r="2789" spans="2:13" customFormat="1" hidden="1">
      <c r="B2789" s="1" t="s">
        <v>2761</v>
      </c>
      <c r="C2789" s="4" t="s">
        <v>681</v>
      </c>
      <c r="D2789" s="10">
        <f>SUM(D2790:D2791)</f>
        <v>0</v>
      </c>
      <c r="E2789" s="58"/>
      <c r="F2789" s="96"/>
      <c r="G2789" s="10">
        <f>SUM(G2790:G2791)</f>
        <v>0</v>
      </c>
      <c r="H2789" s="58"/>
      <c r="I2789" s="96"/>
      <c r="J2789" s="10">
        <f>SUM(J2790:J2791)</f>
        <v>0</v>
      </c>
      <c r="L2789" s="59"/>
      <c r="M2789" s="10">
        <f>SUM(M2790:M2791)</f>
        <v>0</v>
      </c>
    </row>
    <row r="2790" spans="2:13" customFormat="1" hidden="1">
      <c r="B2790" s="5" t="s">
        <v>2762</v>
      </c>
      <c r="C2790" s="9" t="s">
        <v>683</v>
      </c>
      <c r="D2790" s="7">
        <v>0</v>
      </c>
      <c r="E2790" s="58"/>
      <c r="F2790" s="95"/>
      <c r="G2790" s="7">
        <v>0</v>
      </c>
      <c r="H2790" s="58"/>
      <c r="I2790" s="95"/>
      <c r="J2790" s="7">
        <v>0</v>
      </c>
      <c r="L2790" s="59"/>
      <c r="M2790" s="7">
        <v>0</v>
      </c>
    </row>
    <row r="2791" spans="2:13" customFormat="1" hidden="1">
      <c r="B2791" s="5" t="s">
        <v>2763</v>
      </c>
      <c r="C2791" s="9" t="s">
        <v>685</v>
      </c>
      <c r="D2791" s="7">
        <v>0</v>
      </c>
      <c r="E2791" s="58"/>
      <c r="F2791" s="95"/>
      <c r="G2791" s="7">
        <v>0</v>
      </c>
      <c r="H2791" s="58"/>
      <c r="I2791" s="95"/>
      <c r="J2791" s="7">
        <v>0</v>
      </c>
      <c r="L2791" s="59"/>
      <c r="M2791" s="7">
        <v>0</v>
      </c>
    </row>
    <row r="2792" spans="2:13" customFormat="1" hidden="1">
      <c r="B2792" s="1" t="s">
        <v>2764</v>
      </c>
      <c r="C2792" s="4" t="s">
        <v>687</v>
      </c>
      <c r="D2792" s="10">
        <f>SUM(D2793:D2797)</f>
        <v>0</v>
      </c>
      <c r="E2792" s="58"/>
      <c r="F2792" s="96"/>
      <c r="G2792" s="10">
        <f>SUM(G2793:G2797)</f>
        <v>0</v>
      </c>
      <c r="H2792" s="58"/>
      <c r="I2792" s="96"/>
      <c r="J2792" s="10">
        <f>SUM(J2793:J2797)</f>
        <v>0</v>
      </c>
      <c r="L2792" s="59"/>
      <c r="M2792" s="10">
        <f>SUM(M2793:M2797)</f>
        <v>0</v>
      </c>
    </row>
    <row r="2793" spans="2:13" customFormat="1" hidden="1">
      <c r="B2793" s="5" t="s">
        <v>2765</v>
      </c>
      <c r="C2793" s="9" t="s">
        <v>689</v>
      </c>
      <c r="D2793" s="7">
        <v>0</v>
      </c>
      <c r="E2793" s="58"/>
      <c r="F2793" s="95"/>
      <c r="G2793" s="7">
        <v>0</v>
      </c>
      <c r="H2793" s="58"/>
      <c r="I2793" s="95"/>
      <c r="J2793" s="7">
        <v>0</v>
      </c>
      <c r="L2793" s="59"/>
      <c r="M2793" s="7">
        <v>0</v>
      </c>
    </row>
    <row r="2794" spans="2:13" customFormat="1" hidden="1">
      <c r="B2794" s="5" t="s">
        <v>2765</v>
      </c>
      <c r="C2794" s="9" t="s">
        <v>691</v>
      </c>
      <c r="D2794" s="7">
        <v>0</v>
      </c>
      <c r="E2794" s="58"/>
      <c r="F2794" s="95"/>
      <c r="G2794" s="7">
        <v>0</v>
      </c>
      <c r="H2794" s="58"/>
      <c r="I2794" s="95"/>
      <c r="J2794" s="7">
        <v>0</v>
      </c>
      <c r="L2794" s="59"/>
      <c r="M2794" s="7">
        <v>0</v>
      </c>
    </row>
    <row r="2795" spans="2:13" customFormat="1" hidden="1">
      <c r="B2795" s="1" t="s">
        <v>2766</v>
      </c>
      <c r="C2795" s="4" t="s">
        <v>693</v>
      </c>
      <c r="D2795" s="10">
        <f>SUM(D2796:D2797)</f>
        <v>0</v>
      </c>
      <c r="E2795" s="58"/>
      <c r="F2795" s="96"/>
      <c r="G2795" s="10">
        <f>SUM(G2796:G2797)</f>
        <v>0</v>
      </c>
      <c r="H2795" s="58"/>
      <c r="I2795" s="96"/>
      <c r="J2795" s="10">
        <f>SUM(J2796:J2797)</f>
        <v>0</v>
      </c>
      <c r="L2795" s="59"/>
      <c r="M2795" s="10">
        <f>SUM(M2796:M2797)</f>
        <v>0</v>
      </c>
    </row>
    <row r="2796" spans="2:13" customFormat="1" hidden="1">
      <c r="B2796" s="5" t="s">
        <v>2767</v>
      </c>
      <c r="C2796" s="9" t="s">
        <v>695</v>
      </c>
      <c r="D2796" s="7">
        <v>0</v>
      </c>
      <c r="E2796" s="58"/>
      <c r="F2796" s="95"/>
      <c r="G2796" s="7">
        <v>0</v>
      </c>
      <c r="H2796" s="58"/>
      <c r="I2796" s="95"/>
      <c r="J2796" s="7">
        <v>0</v>
      </c>
      <c r="L2796" s="59"/>
      <c r="M2796" s="7">
        <v>0</v>
      </c>
    </row>
    <row r="2797" spans="2:13" customFormat="1" hidden="1">
      <c r="B2797" s="5" t="s">
        <v>2768</v>
      </c>
      <c r="C2797" s="9" t="s">
        <v>697</v>
      </c>
      <c r="D2797" s="7">
        <v>0</v>
      </c>
      <c r="E2797" s="58"/>
      <c r="F2797" s="95"/>
      <c r="G2797" s="7">
        <v>0</v>
      </c>
      <c r="H2797" s="58"/>
      <c r="I2797" s="95"/>
      <c r="J2797" s="7">
        <v>0</v>
      </c>
      <c r="L2797" s="59"/>
      <c r="M2797" s="7">
        <v>0</v>
      </c>
    </row>
    <row r="2798" spans="2:13" customFormat="1" hidden="1">
      <c r="B2798" s="1" t="s">
        <v>2769</v>
      </c>
      <c r="C2798" s="4" t="s">
        <v>699</v>
      </c>
      <c r="D2798" s="10">
        <f>D2799</f>
        <v>0</v>
      </c>
      <c r="E2798" s="58"/>
      <c r="F2798" s="96"/>
      <c r="G2798" s="10">
        <f>G2799</f>
        <v>0</v>
      </c>
      <c r="H2798" s="58"/>
      <c r="I2798" s="96"/>
      <c r="J2798" s="10">
        <f>J2799</f>
        <v>0</v>
      </c>
      <c r="L2798" s="59"/>
      <c r="M2798" s="10">
        <f>M2799</f>
        <v>0</v>
      </c>
    </row>
    <row r="2799" spans="2:13" customFormat="1" hidden="1">
      <c r="B2799" s="1" t="s">
        <v>2770</v>
      </c>
      <c r="C2799" s="4" t="s">
        <v>699</v>
      </c>
      <c r="D2799" s="10">
        <f>SUM(D2800:D2802)</f>
        <v>0</v>
      </c>
      <c r="E2799" s="58"/>
      <c r="F2799" s="96"/>
      <c r="G2799" s="10">
        <f>SUM(G2800:G2802)</f>
        <v>0</v>
      </c>
      <c r="H2799" s="58"/>
      <c r="I2799" s="96"/>
      <c r="J2799" s="10">
        <f>SUM(J2800:J2802)</f>
        <v>0</v>
      </c>
      <c r="L2799" s="59"/>
      <c r="M2799" s="10">
        <f>SUM(M2800:M2802)</f>
        <v>0</v>
      </c>
    </row>
    <row r="2800" spans="2:13" customFormat="1" hidden="1">
      <c r="B2800" s="5" t="s">
        <v>2771</v>
      </c>
      <c r="C2800" s="56" t="s">
        <v>702</v>
      </c>
      <c r="D2800" s="7">
        <v>0</v>
      </c>
      <c r="E2800" s="58"/>
      <c r="F2800" s="95"/>
      <c r="G2800" s="7">
        <v>0</v>
      </c>
      <c r="H2800" s="58"/>
      <c r="I2800" s="95"/>
      <c r="J2800" s="7">
        <v>0</v>
      </c>
      <c r="L2800" s="59"/>
      <c r="M2800" s="7">
        <v>0</v>
      </c>
    </row>
    <row r="2801" spans="2:13" customFormat="1" hidden="1">
      <c r="B2801" s="5" t="s">
        <v>2772</v>
      </c>
      <c r="C2801" s="56" t="s">
        <v>704</v>
      </c>
      <c r="D2801" s="7">
        <v>0</v>
      </c>
      <c r="E2801" s="58"/>
      <c r="F2801" s="95"/>
      <c r="G2801" s="7">
        <v>0</v>
      </c>
      <c r="H2801" s="58"/>
      <c r="I2801" s="95"/>
      <c r="J2801" s="7">
        <v>0</v>
      </c>
      <c r="L2801" s="59"/>
      <c r="M2801" s="7">
        <v>0</v>
      </c>
    </row>
    <row r="2802" spans="2:13" customFormat="1" hidden="1">
      <c r="B2802" s="5" t="s">
        <v>2773</v>
      </c>
      <c r="C2802" s="56" t="s">
        <v>5520</v>
      </c>
      <c r="D2802" s="7">
        <v>0</v>
      </c>
      <c r="E2802" s="58"/>
      <c r="F2802" s="95"/>
      <c r="G2802" s="7">
        <v>0</v>
      </c>
      <c r="H2802" s="58"/>
      <c r="I2802" s="95"/>
      <c r="J2802" s="7">
        <v>0</v>
      </c>
      <c r="L2802" s="59"/>
      <c r="M2802" s="7">
        <v>0</v>
      </c>
    </row>
    <row r="2803" spans="2:13" customFormat="1" hidden="1">
      <c r="B2803" s="1" t="s">
        <v>2774</v>
      </c>
      <c r="C2803" s="4" t="s">
        <v>708</v>
      </c>
      <c r="D2803" s="10">
        <f>D2804+D2808+D2812+D2814+D2816+D2818+D2820</f>
        <v>0</v>
      </c>
      <c r="E2803" s="58"/>
      <c r="F2803" s="96"/>
      <c r="G2803" s="10">
        <f>G2804+G2808+G2812+G2814+G2816+G2818+G2820</f>
        <v>0</v>
      </c>
      <c r="H2803" s="58"/>
      <c r="I2803" s="96"/>
      <c r="J2803" s="10">
        <f>J2804+J2808+J2812+J2814+J2816+J2818+J2820</f>
        <v>0</v>
      </c>
      <c r="L2803" s="59"/>
      <c r="M2803" s="10">
        <f>M2804+M2808+M2812+M2814+M2816+M2818+M2820</f>
        <v>0</v>
      </c>
    </row>
    <row r="2804" spans="2:13" customFormat="1" hidden="1">
      <c r="B2804" s="1" t="s">
        <v>2775</v>
      </c>
      <c r="C2804" s="4" t="s">
        <v>710</v>
      </c>
      <c r="D2804" s="10">
        <f>SUM(D2805:D2807)</f>
        <v>0</v>
      </c>
      <c r="E2804" s="58"/>
      <c r="F2804" s="96"/>
      <c r="G2804" s="10">
        <f>SUM(G2805:G2807)</f>
        <v>0</v>
      </c>
      <c r="H2804" s="58"/>
      <c r="I2804" s="96"/>
      <c r="J2804" s="10">
        <f>SUM(J2805:J2807)</f>
        <v>0</v>
      </c>
      <c r="L2804" s="59"/>
      <c r="M2804" s="10">
        <f>SUM(M2805:M2807)</f>
        <v>0</v>
      </c>
    </row>
    <row r="2805" spans="2:13" customFormat="1" hidden="1">
      <c r="B2805" s="5" t="s">
        <v>2776</v>
      </c>
      <c r="C2805" s="9" t="s">
        <v>712</v>
      </c>
      <c r="D2805" s="7">
        <v>0</v>
      </c>
      <c r="E2805" s="58"/>
      <c r="F2805" s="95"/>
      <c r="G2805" s="7">
        <v>0</v>
      </c>
      <c r="H2805" s="58"/>
      <c r="I2805" s="95"/>
      <c r="J2805" s="7">
        <v>0</v>
      </c>
      <c r="L2805" s="59"/>
      <c r="M2805" s="7">
        <v>0</v>
      </c>
    </row>
    <row r="2806" spans="2:13" customFormat="1" hidden="1">
      <c r="B2806" s="5" t="s">
        <v>2777</v>
      </c>
      <c r="C2806" s="9" t="s">
        <v>714</v>
      </c>
      <c r="D2806" s="7">
        <v>0</v>
      </c>
      <c r="E2806" s="58"/>
      <c r="F2806" s="95"/>
      <c r="G2806" s="7">
        <v>0</v>
      </c>
      <c r="H2806" s="58"/>
      <c r="I2806" s="95"/>
      <c r="J2806" s="7">
        <v>0</v>
      </c>
      <c r="L2806" s="59"/>
      <c r="M2806" s="7">
        <v>0</v>
      </c>
    </row>
    <row r="2807" spans="2:13" customFormat="1" hidden="1">
      <c r="B2807" s="5" t="s">
        <v>2778</v>
      </c>
      <c r="C2807" s="9" t="s">
        <v>716</v>
      </c>
      <c r="D2807" s="7">
        <v>0</v>
      </c>
      <c r="E2807" s="58"/>
      <c r="F2807" s="95"/>
      <c r="G2807" s="7">
        <v>0</v>
      </c>
      <c r="H2807" s="58"/>
      <c r="I2807" s="95"/>
      <c r="J2807" s="7">
        <v>0</v>
      </c>
      <c r="L2807" s="59"/>
      <c r="M2807" s="7">
        <v>0</v>
      </c>
    </row>
    <row r="2808" spans="2:13" customFormat="1" hidden="1">
      <c r="B2808" s="1" t="s">
        <v>2779</v>
      </c>
      <c r="C2808" s="4" t="s">
        <v>718</v>
      </c>
      <c r="D2808" s="10">
        <f>SUM(D2809:D2811)</f>
        <v>0</v>
      </c>
      <c r="E2808" s="58"/>
      <c r="F2808" s="96"/>
      <c r="G2808" s="10">
        <f>SUM(G2809:G2811)</f>
        <v>0</v>
      </c>
      <c r="H2808" s="58"/>
      <c r="I2808" s="96"/>
      <c r="J2808" s="10">
        <f>SUM(J2809:J2811)</f>
        <v>0</v>
      </c>
      <c r="L2808" s="59"/>
      <c r="M2808" s="10">
        <f>SUM(M2809:M2811)</f>
        <v>0</v>
      </c>
    </row>
    <row r="2809" spans="2:13" customFormat="1" hidden="1">
      <c r="B2809" s="5" t="s">
        <v>2780</v>
      </c>
      <c r="C2809" s="9" t="s">
        <v>720</v>
      </c>
      <c r="D2809" s="7">
        <v>0</v>
      </c>
      <c r="E2809" s="58"/>
      <c r="F2809" s="95"/>
      <c r="G2809" s="7">
        <v>0</v>
      </c>
      <c r="H2809" s="58"/>
      <c r="I2809" s="95"/>
      <c r="J2809" s="7">
        <v>0</v>
      </c>
      <c r="L2809" s="59"/>
      <c r="M2809" s="7">
        <v>0</v>
      </c>
    </row>
    <row r="2810" spans="2:13" customFormat="1" hidden="1">
      <c r="B2810" s="5" t="s">
        <v>2781</v>
      </c>
      <c r="C2810" s="9" t="s">
        <v>722</v>
      </c>
      <c r="D2810" s="7">
        <v>0</v>
      </c>
      <c r="E2810" s="58"/>
      <c r="F2810" s="95"/>
      <c r="G2810" s="7">
        <v>0</v>
      </c>
      <c r="H2810" s="58"/>
      <c r="I2810" s="95"/>
      <c r="J2810" s="7">
        <v>0</v>
      </c>
      <c r="L2810" s="59"/>
      <c r="M2810" s="7">
        <v>0</v>
      </c>
    </row>
    <row r="2811" spans="2:13" customFormat="1" hidden="1">
      <c r="B2811" s="5" t="s">
        <v>2782</v>
      </c>
      <c r="C2811" s="9" t="s">
        <v>724</v>
      </c>
      <c r="D2811" s="7">
        <v>0</v>
      </c>
      <c r="E2811" s="58"/>
      <c r="F2811" s="95"/>
      <c r="G2811" s="7">
        <v>0</v>
      </c>
      <c r="H2811" s="58"/>
      <c r="I2811" s="95"/>
      <c r="J2811" s="7">
        <v>0</v>
      </c>
      <c r="L2811" s="59"/>
      <c r="M2811" s="7">
        <v>0</v>
      </c>
    </row>
    <row r="2812" spans="2:13" customFormat="1" hidden="1">
      <c r="B2812" s="1" t="s">
        <v>2783</v>
      </c>
      <c r="C2812" s="4" t="s">
        <v>726</v>
      </c>
      <c r="D2812" s="10">
        <f>SUM(D2813)</f>
        <v>0</v>
      </c>
      <c r="E2812" s="58"/>
      <c r="F2812" s="96"/>
      <c r="G2812" s="10">
        <f>SUM(G2813)</f>
        <v>0</v>
      </c>
      <c r="H2812" s="58"/>
      <c r="I2812" s="96"/>
      <c r="J2812" s="10">
        <f>SUM(J2813)</f>
        <v>0</v>
      </c>
      <c r="L2812" s="59"/>
      <c r="M2812" s="10">
        <f>SUM(M2813)</f>
        <v>0</v>
      </c>
    </row>
    <row r="2813" spans="2:13" customFormat="1" hidden="1">
      <c r="B2813" s="5" t="s">
        <v>2784</v>
      </c>
      <c r="C2813" s="9" t="s">
        <v>728</v>
      </c>
      <c r="D2813" s="7">
        <v>0</v>
      </c>
      <c r="E2813" s="58"/>
      <c r="F2813" s="95"/>
      <c r="G2813" s="7">
        <v>0</v>
      </c>
      <c r="H2813" s="58"/>
      <c r="I2813" s="95"/>
      <c r="J2813" s="7">
        <v>0</v>
      </c>
      <c r="L2813" s="59"/>
      <c r="M2813" s="7">
        <v>0</v>
      </c>
    </row>
    <row r="2814" spans="2:13" customFormat="1" hidden="1">
      <c r="B2814" s="1" t="s">
        <v>2785</v>
      </c>
      <c r="C2814" s="4" t="s">
        <v>730</v>
      </c>
      <c r="D2814" s="10">
        <f>SUM(D2815)</f>
        <v>0</v>
      </c>
      <c r="E2814" s="58"/>
      <c r="F2814" s="96"/>
      <c r="G2814" s="10">
        <f>SUM(G2815)</f>
        <v>0</v>
      </c>
      <c r="H2814" s="58"/>
      <c r="I2814" s="96"/>
      <c r="J2814" s="10">
        <f>SUM(J2815)</f>
        <v>0</v>
      </c>
      <c r="L2814" s="59"/>
      <c r="M2814" s="10">
        <f>SUM(M2815)</f>
        <v>0</v>
      </c>
    </row>
    <row r="2815" spans="2:13" customFormat="1" hidden="1">
      <c r="B2815" s="5" t="s">
        <v>2786</v>
      </c>
      <c r="C2815" s="9" t="s">
        <v>732</v>
      </c>
      <c r="D2815" s="7">
        <v>0</v>
      </c>
      <c r="E2815" s="58"/>
      <c r="F2815" s="95"/>
      <c r="G2815" s="7">
        <v>0</v>
      </c>
      <c r="H2815" s="58"/>
      <c r="I2815" s="95"/>
      <c r="J2815" s="7">
        <v>0</v>
      </c>
      <c r="L2815" s="59"/>
      <c r="M2815" s="7">
        <v>0</v>
      </c>
    </row>
    <row r="2816" spans="2:13" customFormat="1" hidden="1">
      <c r="B2816" s="1" t="s">
        <v>2787</v>
      </c>
      <c r="C2816" s="4" t="s">
        <v>734</v>
      </c>
      <c r="D2816" s="10">
        <f>SUM(D2817)</f>
        <v>0</v>
      </c>
      <c r="E2816" s="58"/>
      <c r="F2816" s="96"/>
      <c r="G2816" s="10">
        <f>SUM(G2817)</f>
        <v>0</v>
      </c>
      <c r="H2816" s="58"/>
      <c r="I2816" s="96"/>
      <c r="J2816" s="10">
        <f>SUM(J2817)</f>
        <v>0</v>
      </c>
      <c r="L2816" s="59"/>
      <c r="M2816" s="10">
        <f>SUM(M2817)</f>
        <v>0</v>
      </c>
    </row>
    <row r="2817" spans="1:22" customFormat="1" hidden="1">
      <c r="B2817" s="5" t="s">
        <v>2788</v>
      </c>
      <c r="C2817" s="9" t="s">
        <v>736</v>
      </c>
      <c r="D2817" s="7">
        <v>0</v>
      </c>
      <c r="E2817" s="58"/>
      <c r="F2817" s="95"/>
      <c r="G2817" s="7">
        <v>0</v>
      </c>
      <c r="H2817" s="58"/>
      <c r="I2817" s="95"/>
      <c r="J2817" s="7">
        <v>0</v>
      </c>
      <c r="L2817" s="59"/>
      <c r="M2817" s="7">
        <v>0</v>
      </c>
    </row>
    <row r="2818" spans="1:22" customFormat="1" hidden="1">
      <c r="B2818" s="1" t="s">
        <v>2789</v>
      </c>
      <c r="C2818" s="4" t="s">
        <v>738</v>
      </c>
      <c r="D2818" s="10">
        <f>SUM(D2819)</f>
        <v>0</v>
      </c>
      <c r="E2818" s="58"/>
      <c r="F2818" s="96"/>
      <c r="G2818" s="10">
        <f>SUM(G2819)</f>
        <v>0</v>
      </c>
      <c r="H2818" s="58"/>
      <c r="I2818" s="96"/>
      <c r="J2818" s="10">
        <f>SUM(J2819)</f>
        <v>0</v>
      </c>
      <c r="L2818" s="59"/>
      <c r="M2818" s="10">
        <f>SUM(M2819)</f>
        <v>0</v>
      </c>
    </row>
    <row r="2819" spans="1:22" customFormat="1" hidden="1">
      <c r="B2819" s="5" t="s">
        <v>2790</v>
      </c>
      <c r="C2819" s="9" t="s">
        <v>740</v>
      </c>
      <c r="D2819" s="7">
        <v>0</v>
      </c>
      <c r="E2819" s="58"/>
      <c r="F2819" s="95"/>
      <c r="G2819" s="7">
        <v>0</v>
      </c>
      <c r="H2819" s="58"/>
      <c r="I2819" s="95"/>
      <c r="J2819" s="7">
        <v>0</v>
      </c>
      <c r="L2819" s="59"/>
      <c r="M2819" s="7">
        <v>0</v>
      </c>
    </row>
    <row r="2820" spans="1:22" customFormat="1" hidden="1">
      <c r="B2820" s="1" t="s">
        <v>2791</v>
      </c>
      <c r="C2820" s="2" t="s">
        <v>742</v>
      </c>
      <c r="D2820" s="10">
        <f>SUM(D2821)</f>
        <v>0</v>
      </c>
      <c r="E2820" s="58"/>
      <c r="F2820" s="96"/>
      <c r="G2820" s="10">
        <f>SUM(G2821)</f>
        <v>0</v>
      </c>
      <c r="H2820" s="58"/>
      <c r="I2820" s="96"/>
      <c r="J2820" s="10">
        <f>SUM(J2821)</f>
        <v>0</v>
      </c>
      <c r="L2820" s="59"/>
      <c r="M2820" s="10">
        <f>SUM(M2821)</f>
        <v>0</v>
      </c>
    </row>
    <row r="2821" spans="1:22" customFormat="1" hidden="1">
      <c r="B2821" s="5" t="s">
        <v>2792</v>
      </c>
      <c r="C2821" s="9" t="s">
        <v>744</v>
      </c>
      <c r="D2821" s="7">
        <v>0</v>
      </c>
      <c r="E2821" s="58"/>
      <c r="F2821" s="95"/>
      <c r="G2821" s="7">
        <v>0</v>
      </c>
      <c r="H2821" s="58"/>
      <c r="I2821" s="95"/>
      <c r="J2821" s="7">
        <v>0</v>
      </c>
      <c r="L2821" s="59"/>
      <c r="M2821" s="7">
        <v>0</v>
      </c>
    </row>
    <row r="2822" spans="1:22">
      <c r="A2822" s="21" t="s">
        <v>5618</v>
      </c>
      <c r="B2822" s="28"/>
      <c r="C2822" s="36"/>
      <c r="D2822" s="129"/>
      <c r="E2822" s="108"/>
      <c r="F2822" s="133"/>
      <c r="G2822" s="129"/>
      <c r="H2822" s="108"/>
      <c r="I2822" s="133"/>
      <c r="J2822" s="129"/>
      <c r="K2822" s="21"/>
      <c r="L2822" s="59"/>
      <c r="M2822" s="129"/>
      <c r="P2822" s="59"/>
      <c r="S2822" s="59"/>
    </row>
    <row r="2823" spans="1:22" s="33" customFormat="1" ht="15.75">
      <c r="A2823" s="33" t="s">
        <v>5618</v>
      </c>
      <c r="B2823" s="180" t="s">
        <v>5804</v>
      </c>
      <c r="C2823" s="181" t="s">
        <v>2793</v>
      </c>
      <c r="D2823" s="136">
        <f>D2824+D2894+D2959+D3052+D3088+D3150+D3173+D3191+D3196</f>
        <v>261740</v>
      </c>
      <c r="E2823" s="137"/>
      <c r="F2823" s="138"/>
      <c r="G2823" s="136">
        <f>G2824+G2894+G2959+G3052+G3088+G3150+G3173+G3191+G3196</f>
        <v>255380</v>
      </c>
      <c r="H2823" s="137"/>
      <c r="I2823" s="138"/>
      <c r="J2823" s="136">
        <f>J2824+J2894+J2959+J3052+J3088+J3150+J3173+J3191+J3196</f>
        <v>254900.6</v>
      </c>
      <c r="K2823" s="61"/>
      <c r="L2823" s="65"/>
      <c r="M2823" s="182">
        <f>M2824</f>
        <v>102440</v>
      </c>
      <c r="P2823" s="214">
        <f>SUM(P2824)</f>
        <v>127496</v>
      </c>
      <c r="S2823" s="214">
        <f>SUM(S2824)</f>
        <v>127496</v>
      </c>
      <c r="V2823" s="214">
        <f>V2824</f>
        <v>187748</v>
      </c>
    </row>
    <row r="2824" spans="1:22">
      <c r="A2824" s="21" t="s">
        <v>5618</v>
      </c>
      <c r="B2824" s="67" t="s">
        <v>5803</v>
      </c>
      <c r="C2824" s="67" t="s">
        <v>3</v>
      </c>
      <c r="D2824" s="130">
        <f>D2825+D2831+D2839+D2858+D2868+D2881+D2885+D2890</f>
        <v>260440</v>
      </c>
      <c r="E2824" s="108"/>
      <c r="F2824" s="106"/>
      <c r="G2824" s="130">
        <f>G2825+G2831+G2839+G2858+G2868+G2881+G2885+G2890</f>
        <v>254680</v>
      </c>
      <c r="H2824" s="108"/>
      <c r="I2824" s="106"/>
      <c r="J2824" s="130">
        <f>J2825+J2831+J2839+J2858+J2868+J2881+J2885+J2890</f>
        <v>254680</v>
      </c>
      <c r="L2824" s="65"/>
      <c r="M2824" s="123">
        <f>+M2839+M2825</f>
        <v>102440</v>
      </c>
      <c r="P2824" s="213">
        <f>SUM(P2825+P2839)</f>
        <v>127496</v>
      </c>
      <c r="S2824" s="213">
        <f>SUM(S2825+S2839)</f>
        <v>127496</v>
      </c>
      <c r="V2824" s="212">
        <f>V2825+V2839</f>
        <v>187748</v>
      </c>
    </row>
    <row r="2825" spans="1:22">
      <c r="A2825" s="21" t="s">
        <v>5618</v>
      </c>
      <c r="B2825" s="99" t="s">
        <v>5805</v>
      </c>
      <c r="C2825" s="71" t="s">
        <v>5</v>
      </c>
      <c r="D2825" s="130">
        <f>SUM(D2826:D2830)</f>
        <v>197760</v>
      </c>
      <c r="E2825" s="108"/>
      <c r="F2825" s="106"/>
      <c r="G2825" s="130">
        <f>SUM(G2826:G2830)</f>
        <v>189120</v>
      </c>
      <c r="H2825" s="108"/>
      <c r="I2825" s="106"/>
      <c r="J2825" s="130">
        <f>SUM(J2826:J2830)</f>
        <v>189120</v>
      </c>
      <c r="L2825" s="65"/>
      <c r="M2825" s="179">
        <f>SUM(M2826:M2830)</f>
        <v>94560</v>
      </c>
      <c r="P2825" s="212">
        <f>SUM(P2829)</f>
        <v>94560</v>
      </c>
      <c r="S2825" s="212">
        <f>SUM(S2829)</f>
        <v>94560</v>
      </c>
      <c r="V2825" s="212">
        <f>V2829</f>
        <v>147408</v>
      </c>
    </row>
    <row r="2826" spans="1:22" customFormat="1" hidden="1">
      <c r="B2826" s="5" t="s">
        <v>2794</v>
      </c>
      <c r="C2826" s="56" t="s">
        <v>7</v>
      </c>
      <c r="D2826" s="7">
        <v>0</v>
      </c>
      <c r="E2826" s="58"/>
      <c r="F2826" s="95"/>
      <c r="G2826" s="7">
        <v>0</v>
      </c>
      <c r="H2826" s="58"/>
      <c r="I2826" s="95"/>
      <c r="J2826" s="7">
        <v>0</v>
      </c>
      <c r="L2826" s="59"/>
      <c r="M2826" s="7">
        <v>0</v>
      </c>
    </row>
    <row r="2827" spans="1:22" customFormat="1" hidden="1">
      <c r="B2827" s="57" t="s">
        <v>2795</v>
      </c>
      <c r="C2827" s="56" t="s">
        <v>9</v>
      </c>
      <c r="D2827" s="7">
        <v>0</v>
      </c>
      <c r="E2827" s="58"/>
      <c r="F2827" s="95"/>
      <c r="G2827" s="7">
        <v>0</v>
      </c>
      <c r="H2827" s="58"/>
      <c r="I2827" s="95"/>
      <c r="J2827" s="7">
        <v>0</v>
      </c>
      <c r="L2827" s="59"/>
      <c r="M2827" s="7">
        <v>0</v>
      </c>
    </row>
    <row r="2828" spans="1:22" customFormat="1" hidden="1">
      <c r="B2828" s="57" t="s">
        <v>2796</v>
      </c>
      <c r="C2828" s="9" t="s">
        <v>11</v>
      </c>
      <c r="D2828" s="7">
        <v>0</v>
      </c>
      <c r="E2828" s="58"/>
      <c r="F2828" s="95"/>
      <c r="G2828" s="7">
        <v>0</v>
      </c>
      <c r="H2828" s="58"/>
      <c r="I2828" s="95"/>
      <c r="J2828" s="7">
        <v>0</v>
      </c>
      <c r="L2828" s="59"/>
      <c r="M2828" s="7">
        <v>0</v>
      </c>
    </row>
    <row r="2829" spans="1:22">
      <c r="A2829" s="21" t="s">
        <v>5618</v>
      </c>
      <c r="B2829" s="30" t="s">
        <v>5806</v>
      </c>
      <c r="C2829" s="36" t="s">
        <v>13</v>
      </c>
      <c r="D2829" s="128">
        <v>197760</v>
      </c>
      <c r="E2829" s="108">
        <f>IF(D2829&lt;G2829,G2829-D2829,0)</f>
        <v>0</v>
      </c>
      <c r="F2829" s="108">
        <f>IF(D2829&gt;G2829,D2829-G2829,0)</f>
        <v>8640</v>
      </c>
      <c r="G2829" s="128">
        <v>189120</v>
      </c>
      <c r="H2829" s="108"/>
      <c r="I2829" s="108"/>
      <c r="J2829" s="128">
        <f>+G2829+H2829-I2829</f>
        <v>189120</v>
      </c>
      <c r="L2829" s="65"/>
      <c r="M2829" s="128">
        <v>94560</v>
      </c>
      <c r="P2829" s="59">
        <f>M2829+N2829-O2829</f>
        <v>94560</v>
      </c>
      <c r="S2829" s="59">
        <f>P2829+Q2829-R2829</f>
        <v>94560</v>
      </c>
      <c r="T2829" s="21">
        <v>17136</v>
      </c>
      <c r="V2829" s="59">
        <v>147408</v>
      </c>
    </row>
    <row r="2830" spans="1:22" customFormat="1" hidden="1">
      <c r="B2830" s="5" t="s">
        <v>2797</v>
      </c>
      <c r="C2830" s="9" t="s">
        <v>15</v>
      </c>
      <c r="D2830" s="7">
        <v>0</v>
      </c>
      <c r="E2830" s="58"/>
      <c r="F2830" s="95"/>
      <c r="G2830" s="7">
        <v>0</v>
      </c>
      <c r="H2830" s="58"/>
      <c r="I2830" s="95"/>
      <c r="J2830" s="7">
        <v>0</v>
      </c>
      <c r="L2830" s="59"/>
      <c r="M2830" s="7">
        <v>0</v>
      </c>
    </row>
    <row r="2831" spans="1:22" customFormat="1" hidden="1">
      <c r="B2831" s="1" t="s">
        <v>2798</v>
      </c>
      <c r="C2831" s="4" t="s">
        <v>17</v>
      </c>
      <c r="D2831" s="10">
        <f>SUM(D2832:D2838)</f>
        <v>0</v>
      </c>
      <c r="E2831" s="58"/>
      <c r="F2831" s="96"/>
      <c r="G2831" s="10">
        <f>SUM(G2832:G2838)</f>
        <v>0</v>
      </c>
      <c r="H2831" s="58"/>
      <c r="I2831" s="96"/>
      <c r="J2831" s="10">
        <f>SUM(J2832:J2838)</f>
        <v>0</v>
      </c>
      <c r="L2831" s="59"/>
      <c r="M2831" s="10">
        <f>SUM(M2832:M2838)</f>
        <v>0</v>
      </c>
    </row>
    <row r="2832" spans="1:22" customFormat="1" hidden="1">
      <c r="B2832" s="5" t="s">
        <v>2799</v>
      </c>
      <c r="C2832" s="9" t="s">
        <v>19</v>
      </c>
      <c r="D2832" s="7">
        <v>0</v>
      </c>
      <c r="E2832" s="58"/>
      <c r="F2832" s="95"/>
      <c r="G2832" s="7">
        <v>0</v>
      </c>
      <c r="H2832" s="58"/>
      <c r="I2832" s="95"/>
      <c r="J2832" s="7">
        <v>0</v>
      </c>
      <c r="L2832" s="59"/>
      <c r="M2832" s="7">
        <v>0</v>
      </c>
    </row>
    <row r="2833" spans="1:22" customFormat="1" hidden="1">
      <c r="B2833" s="5" t="s">
        <v>2800</v>
      </c>
      <c r="C2833" s="56" t="s">
        <v>21</v>
      </c>
      <c r="D2833" s="7">
        <v>0</v>
      </c>
      <c r="E2833" s="58"/>
      <c r="F2833" s="95"/>
      <c r="G2833" s="7">
        <v>0</v>
      </c>
      <c r="H2833" s="58"/>
      <c r="I2833" s="95"/>
      <c r="J2833" s="7">
        <v>0</v>
      </c>
      <c r="L2833" s="59"/>
      <c r="M2833" s="7">
        <v>0</v>
      </c>
    </row>
    <row r="2834" spans="1:22" customFormat="1" hidden="1">
      <c r="B2834" s="5" t="s">
        <v>2801</v>
      </c>
      <c r="C2834" s="9" t="s">
        <v>23</v>
      </c>
      <c r="D2834" s="7">
        <v>0</v>
      </c>
      <c r="E2834" s="58"/>
      <c r="F2834" s="95"/>
      <c r="G2834" s="7">
        <v>0</v>
      </c>
      <c r="H2834" s="58"/>
      <c r="I2834" s="95"/>
      <c r="J2834" s="7">
        <v>0</v>
      </c>
      <c r="L2834" s="59"/>
      <c r="M2834" s="7">
        <v>0</v>
      </c>
    </row>
    <row r="2835" spans="1:22" customFormat="1" hidden="1">
      <c r="B2835" s="5" t="s">
        <v>2802</v>
      </c>
      <c r="C2835" s="9" t="s">
        <v>25</v>
      </c>
      <c r="D2835" s="7">
        <v>0</v>
      </c>
      <c r="E2835" s="58"/>
      <c r="F2835" s="95"/>
      <c r="G2835" s="7">
        <v>0</v>
      </c>
      <c r="H2835" s="58"/>
      <c r="I2835" s="95"/>
      <c r="J2835" s="7">
        <v>0</v>
      </c>
      <c r="L2835" s="59"/>
      <c r="M2835" s="7">
        <v>0</v>
      </c>
    </row>
    <row r="2836" spans="1:22" customFormat="1" hidden="1">
      <c r="B2836" s="5" t="s">
        <v>2803</v>
      </c>
      <c r="C2836" s="9" t="s">
        <v>27</v>
      </c>
      <c r="D2836" s="7">
        <v>0</v>
      </c>
      <c r="E2836" s="58"/>
      <c r="F2836" s="95"/>
      <c r="G2836" s="7">
        <v>0</v>
      </c>
      <c r="H2836" s="58"/>
      <c r="I2836" s="95"/>
      <c r="J2836" s="7">
        <v>0</v>
      </c>
      <c r="L2836" s="59"/>
      <c r="M2836" s="7">
        <v>0</v>
      </c>
    </row>
    <row r="2837" spans="1:22" customFormat="1" hidden="1">
      <c r="B2837" s="5" t="s">
        <v>2804</v>
      </c>
      <c r="C2837" s="9" t="s">
        <v>29</v>
      </c>
      <c r="D2837" s="7">
        <v>0</v>
      </c>
      <c r="E2837" s="58"/>
      <c r="F2837" s="95"/>
      <c r="G2837" s="7">
        <v>0</v>
      </c>
      <c r="H2837" s="58"/>
      <c r="I2837" s="95"/>
      <c r="J2837" s="7">
        <v>0</v>
      </c>
      <c r="L2837" s="59"/>
      <c r="M2837" s="7">
        <v>0</v>
      </c>
    </row>
    <row r="2838" spans="1:22" customFormat="1" hidden="1">
      <c r="B2838" s="5" t="s">
        <v>2805</v>
      </c>
      <c r="C2838" s="9" t="s">
        <v>31</v>
      </c>
      <c r="D2838" s="7">
        <v>0</v>
      </c>
      <c r="E2838" s="58"/>
      <c r="F2838" s="95"/>
      <c r="G2838" s="7">
        <v>0</v>
      </c>
      <c r="H2838" s="58"/>
      <c r="I2838" s="95"/>
      <c r="J2838" s="7">
        <v>0</v>
      </c>
      <c r="L2838" s="59"/>
      <c r="M2838" s="7">
        <v>0</v>
      </c>
    </row>
    <row r="2839" spans="1:22">
      <c r="A2839" s="21" t="s">
        <v>5618</v>
      </c>
      <c r="B2839" s="99" t="s">
        <v>5807</v>
      </c>
      <c r="C2839" s="71" t="s">
        <v>33</v>
      </c>
      <c r="D2839" s="125">
        <f>SUM(D2840:D2857)</f>
        <v>62680</v>
      </c>
      <c r="E2839" s="108"/>
      <c r="F2839" s="126"/>
      <c r="G2839" s="125">
        <f>SUM(G2840:G2857)</f>
        <v>65560</v>
      </c>
      <c r="H2839" s="108"/>
      <c r="I2839" s="126"/>
      <c r="J2839" s="125">
        <f>SUM(J2840:J2857)</f>
        <v>65560</v>
      </c>
      <c r="L2839" s="65"/>
      <c r="M2839" s="178">
        <f>SUM(M2840:M2857)</f>
        <v>7880</v>
      </c>
      <c r="P2839" s="212">
        <f>SUM(P2844:P2849)</f>
        <v>32936</v>
      </c>
      <c r="S2839" s="212">
        <f>SUM(S2844:S2849)</f>
        <v>32936</v>
      </c>
      <c r="V2839" s="212">
        <f>V2844+V2849</f>
        <v>40340</v>
      </c>
    </row>
    <row r="2840" spans="1:22" customFormat="1" hidden="1">
      <c r="B2840" s="5" t="s">
        <v>2806</v>
      </c>
      <c r="C2840" s="9" t="s">
        <v>35</v>
      </c>
      <c r="D2840" s="7">
        <v>0</v>
      </c>
      <c r="E2840" s="58"/>
      <c r="F2840" s="95"/>
      <c r="G2840" s="7">
        <v>0</v>
      </c>
      <c r="H2840" s="58"/>
      <c r="I2840" s="95"/>
      <c r="J2840" s="7">
        <v>0</v>
      </c>
      <c r="L2840" s="59"/>
      <c r="M2840" s="7">
        <v>0</v>
      </c>
    </row>
    <row r="2841" spans="1:22" customFormat="1" hidden="1">
      <c r="B2841" s="5" t="s">
        <v>2807</v>
      </c>
      <c r="C2841" s="9" t="s">
        <v>37</v>
      </c>
      <c r="D2841" s="7">
        <v>0</v>
      </c>
      <c r="E2841" s="58"/>
      <c r="F2841" s="95"/>
      <c r="G2841" s="7">
        <v>0</v>
      </c>
      <c r="H2841" s="58"/>
      <c r="I2841" s="95"/>
      <c r="J2841" s="7">
        <v>0</v>
      </c>
      <c r="L2841" s="59"/>
      <c r="M2841" s="7">
        <v>0</v>
      </c>
    </row>
    <row r="2842" spans="1:22" customFormat="1" hidden="1">
      <c r="B2842" s="5" t="s">
        <v>2808</v>
      </c>
      <c r="C2842" s="9" t="s">
        <v>39</v>
      </c>
      <c r="D2842" s="7">
        <v>0</v>
      </c>
      <c r="E2842" s="58"/>
      <c r="F2842" s="95"/>
      <c r="G2842" s="7">
        <v>0</v>
      </c>
      <c r="H2842" s="58"/>
      <c r="I2842" s="95"/>
      <c r="J2842" s="7">
        <v>0</v>
      </c>
      <c r="L2842" s="59"/>
      <c r="M2842" s="7">
        <v>0</v>
      </c>
    </row>
    <row r="2843" spans="1:22" customFormat="1" hidden="1">
      <c r="B2843" s="5" t="s">
        <v>2809</v>
      </c>
      <c r="C2843" s="9" t="s">
        <v>41</v>
      </c>
      <c r="D2843" s="7">
        <v>0</v>
      </c>
      <c r="E2843" s="58"/>
      <c r="F2843" s="95"/>
      <c r="G2843" s="7">
        <v>0</v>
      </c>
      <c r="H2843" s="58"/>
      <c r="I2843" s="95"/>
      <c r="J2843" s="7">
        <v>0</v>
      </c>
      <c r="L2843" s="59"/>
      <c r="M2843" s="7">
        <v>0</v>
      </c>
    </row>
    <row r="2844" spans="1:22">
      <c r="A2844" s="21" t="s">
        <v>5618</v>
      </c>
      <c r="B2844" s="30" t="s">
        <v>5808</v>
      </c>
      <c r="C2844" s="36" t="s">
        <v>43</v>
      </c>
      <c r="D2844" s="128">
        <v>16480</v>
      </c>
      <c r="E2844" s="108">
        <f>IF(D2844&lt;G2844,G2844-D2844,0)</f>
        <v>2880</v>
      </c>
      <c r="F2844" s="108">
        <f>IF(D2844&gt;G2844,D2844-G2844,0)</f>
        <v>0</v>
      </c>
      <c r="G2844" s="128">
        <v>19360</v>
      </c>
      <c r="H2844" s="108"/>
      <c r="I2844" s="108"/>
      <c r="J2844" s="128">
        <f>+G2844+H2844-I2844</f>
        <v>19360</v>
      </c>
      <c r="L2844" s="65"/>
      <c r="M2844" s="128">
        <v>7880</v>
      </c>
      <c r="P2844" s="59">
        <f>M2844+N2844-O2844</f>
        <v>7880</v>
      </c>
      <c r="S2844" s="59">
        <f>P2844+Q2844-R2844</f>
        <v>7880</v>
      </c>
      <c r="T2844" s="21">
        <v>4284</v>
      </c>
      <c r="V2844" s="59">
        <v>12284</v>
      </c>
    </row>
    <row r="2845" spans="1:22" customFormat="1" hidden="1">
      <c r="B2845" s="5" t="s">
        <v>2810</v>
      </c>
      <c r="C2845" s="9" t="s">
        <v>45</v>
      </c>
      <c r="D2845" s="7">
        <v>0</v>
      </c>
      <c r="E2845" s="58"/>
      <c r="F2845" s="95"/>
      <c r="G2845" s="7">
        <v>0</v>
      </c>
      <c r="H2845" s="58"/>
      <c r="I2845" s="95"/>
      <c r="J2845" s="7">
        <v>0</v>
      </c>
      <c r="L2845" s="59"/>
      <c r="M2845" s="7">
        <v>0</v>
      </c>
    </row>
    <row r="2846" spans="1:22" customFormat="1" hidden="1">
      <c r="B2846" s="5" t="s">
        <v>2811</v>
      </c>
      <c r="C2846" s="56" t="s">
        <v>47</v>
      </c>
      <c r="D2846" s="7">
        <v>0</v>
      </c>
      <c r="E2846" s="58"/>
      <c r="F2846" s="95"/>
      <c r="G2846" s="7">
        <v>0</v>
      </c>
      <c r="H2846" s="58"/>
      <c r="I2846" s="95"/>
      <c r="J2846" s="7">
        <v>0</v>
      </c>
      <c r="L2846" s="59"/>
      <c r="M2846" s="7">
        <v>0</v>
      </c>
    </row>
    <row r="2847" spans="1:22" customFormat="1" hidden="1">
      <c r="B2847" s="5" t="s">
        <v>2812</v>
      </c>
      <c r="C2847" s="9" t="s">
        <v>49</v>
      </c>
      <c r="D2847" s="7">
        <v>0</v>
      </c>
      <c r="E2847" s="58"/>
      <c r="F2847" s="95"/>
      <c r="G2847" s="7">
        <v>0</v>
      </c>
      <c r="H2847" s="58"/>
      <c r="I2847" s="95"/>
      <c r="J2847" s="7">
        <v>0</v>
      </c>
      <c r="L2847" s="59"/>
      <c r="M2847" s="7">
        <v>0</v>
      </c>
    </row>
    <row r="2848" spans="1:22" customFormat="1" hidden="1">
      <c r="B2848" s="5" t="s">
        <v>2813</v>
      </c>
      <c r="C2848" s="9" t="s">
        <v>51</v>
      </c>
      <c r="D2848" s="7">
        <v>0</v>
      </c>
      <c r="E2848" s="58"/>
      <c r="F2848" s="95"/>
      <c r="G2848" s="7">
        <v>0</v>
      </c>
      <c r="H2848" s="58"/>
      <c r="I2848" s="95"/>
      <c r="J2848" s="7">
        <v>0</v>
      </c>
      <c r="L2848" s="59"/>
      <c r="M2848" s="7">
        <v>0</v>
      </c>
    </row>
    <row r="2849" spans="1:22">
      <c r="A2849" s="21" t="s">
        <v>5618</v>
      </c>
      <c r="B2849" s="30" t="s">
        <v>5809</v>
      </c>
      <c r="C2849" s="36" t="s">
        <v>53</v>
      </c>
      <c r="D2849" s="128">
        <v>46200</v>
      </c>
      <c r="E2849" s="108">
        <f>IF(D2849&lt;G2849,G2849-D2849,0)</f>
        <v>0</v>
      </c>
      <c r="F2849" s="108">
        <f>IF(D2849&gt;G2849,D2849-G2849,0)</f>
        <v>0</v>
      </c>
      <c r="G2849" s="128">
        <v>46200</v>
      </c>
      <c r="H2849" s="108"/>
      <c r="I2849" s="108"/>
      <c r="J2849" s="128">
        <f>+G2849+H2849-I2849</f>
        <v>46200</v>
      </c>
      <c r="L2849" s="65"/>
      <c r="M2849" s="128">
        <v>0</v>
      </c>
      <c r="N2849" s="21">
        <v>25056</v>
      </c>
      <c r="P2849" s="59">
        <f>M2849+N2849-O2849</f>
        <v>25056</v>
      </c>
      <c r="S2849" s="59">
        <f>P2849+Q2849-R2849</f>
        <v>25056</v>
      </c>
      <c r="V2849" s="59">
        <v>28056</v>
      </c>
    </row>
    <row r="2850" spans="1:22" customFormat="1" hidden="1">
      <c r="B2850" s="5" t="s">
        <v>2814</v>
      </c>
      <c r="C2850" s="9" t="s">
        <v>55</v>
      </c>
      <c r="D2850" s="7">
        <v>0</v>
      </c>
      <c r="E2850" s="58"/>
      <c r="F2850" s="95"/>
      <c r="G2850" s="7">
        <v>0</v>
      </c>
      <c r="H2850" s="58"/>
      <c r="I2850" s="95"/>
      <c r="J2850" s="7">
        <v>0</v>
      </c>
      <c r="L2850" s="59"/>
      <c r="M2850" s="7">
        <v>0</v>
      </c>
    </row>
    <row r="2851" spans="1:22" customFormat="1" hidden="1">
      <c r="B2851" s="5" t="s">
        <v>2815</v>
      </c>
      <c r="C2851" s="9" t="s">
        <v>57</v>
      </c>
      <c r="D2851" s="7">
        <v>0</v>
      </c>
      <c r="E2851" s="58"/>
      <c r="F2851" s="95"/>
      <c r="G2851" s="7">
        <v>0</v>
      </c>
      <c r="H2851" s="58"/>
      <c r="I2851" s="95"/>
      <c r="J2851" s="7">
        <v>0</v>
      </c>
      <c r="L2851" s="59"/>
      <c r="M2851" s="7">
        <v>0</v>
      </c>
    </row>
    <row r="2852" spans="1:22" customFormat="1" hidden="1">
      <c r="B2852" s="5" t="s">
        <v>2816</v>
      </c>
      <c r="C2852" s="9" t="s">
        <v>59</v>
      </c>
      <c r="D2852" s="7">
        <v>0</v>
      </c>
      <c r="E2852" s="58"/>
      <c r="F2852" s="95"/>
      <c r="G2852" s="7">
        <v>0</v>
      </c>
      <c r="H2852" s="58"/>
      <c r="I2852" s="95"/>
      <c r="J2852" s="7">
        <v>0</v>
      </c>
      <c r="L2852" s="59"/>
      <c r="M2852" s="7">
        <v>0</v>
      </c>
    </row>
    <row r="2853" spans="1:22" customFormat="1" hidden="1">
      <c r="B2853" s="5" t="s">
        <v>2817</v>
      </c>
      <c r="C2853" s="9" t="s">
        <v>61</v>
      </c>
      <c r="D2853" s="7">
        <v>0</v>
      </c>
      <c r="E2853" s="58"/>
      <c r="F2853" s="95"/>
      <c r="G2853" s="7">
        <v>0</v>
      </c>
      <c r="H2853" s="58"/>
      <c r="I2853" s="95"/>
      <c r="J2853" s="7">
        <v>0</v>
      </c>
      <c r="L2853" s="59"/>
      <c r="M2853" s="7">
        <v>0</v>
      </c>
    </row>
    <row r="2854" spans="1:22" customFormat="1" hidden="1">
      <c r="B2854" s="5" t="s">
        <v>2818</v>
      </c>
      <c r="C2854" s="56" t="s">
        <v>63</v>
      </c>
      <c r="D2854" s="7">
        <v>0</v>
      </c>
      <c r="E2854" s="58"/>
      <c r="F2854" s="95"/>
      <c r="G2854" s="7">
        <v>0</v>
      </c>
      <c r="H2854" s="58"/>
      <c r="I2854" s="95"/>
      <c r="J2854" s="7">
        <v>0</v>
      </c>
      <c r="L2854" s="59"/>
      <c r="M2854" s="7">
        <v>0</v>
      </c>
    </row>
    <row r="2855" spans="1:22" customFormat="1" hidden="1">
      <c r="B2855" s="5" t="s">
        <v>2819</v>
      </c>
      <c r="C2855" s="56" t="s">
        <v>65</v>
      </c>
      <c r="D2855" s="7">
        <v>0</v>
      </c>
      <c r="E2855" s="58"/>
      <c r="F2855" s="95"/>
      <c r="G2855" s="7">
        <v>0</v>
      </c>
      <c r="H2855" s="58"/>
      <c r="I2855" s="95"/>
      <c r="J2855" s="7">
        <v>0</v>
      </c>
      <c r="L2855" s="59"/>
      <c r="M2855" s="7">
        <v>0</v>
      </c>
    </row>
    <row r="2856" spans="1:22" customFormat="1" hidden="1">
      <c r="B2856" s="5" t="s">
        <v>2820</v>
      </c>
      <c r="C2856" s="56" t="s">
        <v>67</v>
      </c>
      <c r="D2856" s="7">
        <v>0</v>
      </c>
      <c r="E2856" s="58"/>
      <c r="F2856" s="95"/>
      <c r="G2856" s="7">
        <v>0</v>
      </c>
      <c r="H2856" s="58"/>
      <c r="I2856" s="95"/>
      <c r="J2856" s="7">
        <v>0</v>
      </c>
      <c r="L2856" s="59"/>
      <c r="M2856" s="7">
        <v>0</v>
      </c>
    </row>
    <row r="2857" spans="1:22" customFormat="1" hidden="1">
      <c r="B2857" s="5" t="s">
        <v>2821</v>
      </c>
      <c r="C2857" s="9" t="s">
        <v>69</v>
      </c>
      <c r="D2857" s="7">
        <v>0</v>
      </c>
      <c r="E2857" s="58"/>
      <c r="F2857" s="95"/>
      <c r="G2857" s="7">
        <v>0</v>
      </c>
      <c r="H2857" s="58"/>
      <c r="I2857" s="95"/>
      <c r="J2857" s="7">
        <v>0</v>
      </c>
      <c r="L2857" s="59"/>
      <c r="M2857" s="7">
        <v>0</v>
      </c>
    </row>
    <row r="2858" spans="1:22" customFormat="1" hidden="1">
      <c r="B2858" s="1" t="s">
        <v>2822</v>
      </c>
      <c r="C2858" s="4" t="s">
        <v>71</v>
      </c>
      <c r="D2858" s="10">
        <f>SUM(D2859:D2867)</f>
        <v>0</v>
      </c>
      <c r="E2858" s="58"/>
      <c r="F2858" s="96"/>
      <c r="G2858" s="10">
        <f>SUM(G2859:G2867)</f>
        <v>0</v>
      </c>
      <c r="H2858" s="58"/>
      <c r="I2858" s="96"/>
      <c r="J2858" s="10">
        <f>SUM(J2859:J2867)</f>
        <v>0</v>
      </c>
      <c r="L2858" s="59"/>
      <c r="M2858" s="10">
        <f>SUM(M2859:M2867)</f>
        <v>0</v>
      </c>
    </row>
    <row r="2859" spans="1:22" customFormat="1" hidden="1">
      <c r="B2859" s="5" t="s">
        <v>2823</v>
      </c>
      <c r="C2859" s="9" t="s">
        <v>73</v>
      </c>
      <c r="D2859" s="7">
        <v>0</v>
      </c>
      <c r="E2859" s="58"/>
      <c r="F2859" s="95"/>
      <c r="G2859" s="7">
        <v>0</v>
      </c>
      <c r="H2859" s="58"/>
      <c r="I2859" s="95"/>
      <c r="J2859" s="7">
        <v>0</v>
      </c>
      <c r="L2859" s="59"/>
      <c r="M2859" s="7">
        <v>0</v>
      </c>
    </row>
    <row r="2860" spans="1:22" customFormat="1" hidden="1">
      <c r="B2860" s="5" t="s">
        <v>2824</v>
      </c>
      <c r="C2860" s="9" t="s">
        <v>75</v>
      </c>
      <c r="D2860" s="7">
        <v>0</v>
      </c>
      <c r="E2860" s="58"/>
      <c r="F2860" s="95"/>
      <c r="G2860" s="7">
        <v>0</v>
      </c>
      <c r="H2860" s="58"/>
      <c r="I2860" s="95"/>
      <c r="J2860" s="7">
        <v>0</v>
      </c>
      <c r="L2860" s="59"/>
      <c r="M2860" s="7">
        <v>0</v>
      </c>
    </row>
    <row r="2861" spans="1:22" customFormat="1" hidden="1">
      <c r="B2861" s="5" t="s">
        <v>2825</v>
      </c>
      <c r="C2861" s="9" t="s">
        <v>77</v>
      </c>
      <c r="D2861" s="7">
        <v>0</v>
      </c>
      <c r="E2861" s="58"/>
      <c r="F2861" s="95"/>
      <c r="G2861" s="7">
        <v>0</v>
      </c>
      <c r="H2861" s="58"/>
      <c r="I2861" s="95"/>
      <c r="J2861" s="7">
        <v>0</v>
      </c>
      <c r="L2861" s="59"/>
      <c r="M2861" s="7">
        <v>0</v>
      </c>
    </row>
    <row r="2862" spans="1:22" customFormat="1" hidden="1">
      <c r="B2862" s="5" t="s">
        <v>2826</v>
      </c>
      <c r="C2862" s="9" t="s">
        <v>79</v>
      </c>
      <c r="D2862" s="7">
        <v>0</v>
      </c>
      <c r="E2862" s="58"/>
      <c r="F2862" s="95"/>
      <c r="G2862" s="7">
        <v>0</v>
      </c>
      <c r="H2862" s="58"/>
      <c r="I2862" s="95"/>
      <c r="J2862" s="7">
        <v>0</v>
      </c>
      <c r="L2862" s="59"/>
      <c r="M2862" s="7">
        <v>0</v>
      </c>
    </row>
    <row r="2863" spans="1:22" customFormat="1" hidden="1">
      <c r="B2863" s="5" t="s">
        <v>2827</v>
      </c>
      <c r="C2863" s="9" t="s">
        <v>81</v>
      </c>
      <c r="D2863" s="7">
        <v>0</v>
      </c>
      <c r="E2863" s="58"/>
      <c r="F2863" s="95"/>
      <c r="G2863" s="7">
        <v>0</v>
      </c>
      <c r="H2863" s="58"/>
      <c r="I2863" s="95"/>
      <c r="J2863" s="7">
        <v>0</v>
      </c>
      <c r="L2863" s="59"/>
      <c r="M2863" s="7">
        <v>0</v>
      </c>
    </row>
    <row r="2864" spans="1:22" customFormat="1" hidden="1">
      <c r="B2864" s="5" t="s">
        <v>2828</v>
      </c>
      <c r="C2864" s="9" t="s">
        <v>83</v>
      </c>
      <c r="D2864" s="7">
        <v>0</v>
      </c>
      <c r="E2864" s="58"/>
      <c r="F2864" s="95"/>
      <c r="G2864" s="7">
        <v>0</v>
      </c>
      <c r="H2864" s="58"/>
      <c r="I2864" s="95"/>
      <c r="J2864" s="7">
        <v>0</v>
      </c>
      <c r="L2864" s="59"/>
      <c r="M2864" s="7">
        <v>0</v>
      </c>
    </row>
    <row r="2865" spans="2:13" customFormat="1" hidden="1">
      <c r="B2865" s="5" t="s">
        <v>2829</v>
      </c>
      <c r="C2865" s="9" t="s">
        <v>85</v>
      </c>
      <c r="D2865" s="7">
        <v>0</v>
      </c>
      <c r="E2865" s="58"/>
      <c r="F2865" s="95"/>
      <c r="G2865" s="7">
        <v>0</v>
      </c>
      <c r="H2865" s="58"/>
      <c r="I2865" s="95"/>
      <c r="J2865" s="7">
        <v>0</v>
      </c>
      <c r="L2865" s="59"/>
      <c r="M2865" s="7">
        <v>0</v>
      </c>
    </row>
    <row r="2866" spans="2:13" customFormat="1" hidden="1">
      <c r="B2866" s="5" t="s">
        <v>2830</v>
      </c>
      <c r="C2866" s="9" t="s">
        <v>87</v>
      </c>
      <c r="D2866" s="7">
        <v>0</v>
      </c>
      <c r="E2866" s="58"/>
      <c r="F2866" s="95"/>
      <c r="G2866" s="7">
        <v>0</v>
      </c>
      <c r="H2866" s="58"/>
      <c r="I2866" s="95"/>
      <c r="J2866" s="7">
        <v>0</v>
      </c>
      <c r="L2866" s="59"/>
      <c r="M2866" s="7">
        <v>0</v>
      </c>
    </row>
    <row r="2867" spans="2:13" customFormat="1" hidden="1">
      <c r="B2867" s="5" t="s">
        <v>2831</v>
      </c>
      <c r="C2867" s="9" t="s">
        <v>89</v>
      </c>
      <c r="D2867" s="7">
        <v>0</v>
      </c>
      <c r="E2867" s="58"/>
      <c r="F2867" s="95"/>
      <c r="G2867" s="7">
        <v>0</v>
      </c>
      <c r="H2867" s="58"/>
      <c r="I2867" s="95"/>
      <c r="J2867" s="7">
        <v>0</v>
      </c>
      <c r="L2867" s="59"/>
      <c r="M2867" s="7">
        <v>0</v>
      </c>
    </row>
    <row r="2868" spans="2:13" customFormat="1" hidden="1">
      <c r="B2868" s="1" t="s">
        <v>2832</v>
      </c>
      <c r="C2868" s="4" t="s">
        <v>91</v>
      </c>
      <c r="D2868" s="10">
        <f>SUM(D2869:D2880)</f>
        <v>0</v>
      </c>
      <c r="E2868" s="58"/>
      <c r="F2868" s="96"/>
      <c r="G2868" s="10">
        <f>SUM(G2869:G2880)</f>
        <v>0</v>
      </c>
      <c r="H2868" s="58"/>
      <c r="I2868" s="96"/>
      <c r="J2868" s="10">
        <f>SUM(J2869:J2880)</f>
        <v>0</v>
      </c>
      <c r="L2868" s="59"/>
      <c r="M2868" s="10">
        <f>SUM(M2869:M2880)</f>
        <v>0</v>
      </c>
    </row>
    <row r="2869" spans="2:13" customFormat="1" hidden="1">
      <c r="B2869" s="5" t="s">
        <v>2833</v>
      </c>
      <c r="C2869" s="9" t="s">
        <v>93</v>
      </c>
      <c r="D2869" s="7">
        <v>0</v>
      </c>
      <c r="E2869" s="58"/>
      <c r="F2869" s="95"/>
      <c r="G2869" s="7">
        <v>0</v>
      </c>
      <c r="H2869" s="58"/>
      <c r="I2869" s="95"/>
      <c r="J2869" s="7">
        <v>0</v>
      </c>
      <c r="L2869" s="59"/>
      <c r="M2869" s="7">
        <v>0</v>
      </c>
    </row>
    <row r="2870" spans="2:13" customFormat="1" hidden="1">
      <c r="B2870" s="5" t="s">
        <v>2833</v>
      </c>
      <c r="C2870" s="9" t="s">
        <v>95</v>
      </c>
      <c r="D2870" s="7">
        <v>0</v>
      </c>
      <c r="E2870" s="58"/>
      <c r="F2870" s="95"/>
      <c r="G2870" s="7">
        <v>0</v>
      </c>
      <c r="H2870" s="58"/>
      <c r="I2870" s="95"/>
      <c r="J2870" s="7">
        <v>0</v>
      </c>
      <c r="L2870" s="59"/>
      <c r="M2870" s="7">
        <v>0</v>
      </c>
    </row>
    <row r="2871" spans="2:13" customFormat="1" hidden="1">
      <c r="B2871" s="5" t="s">
        <v>2834</v>
      </c>
      <c r="C2871" s="9" t="s">
        <v>97</v>
      </c>
      <c r="D2871" s="7">
        <v>0</v>
      </c>
      <c r="E2871" s="58"/>
      <c r="F2871" s="95"/>
      <c r="G2871" s="7">
        <v>0</v>
      </c>
      <c r="H2871" s="58"/>
      <c r="I2871" s="95"/>
      <c r="J2871" s="7">
        <v>0</v>
      </c>
      <c r="L2871" s="59"/>
      <c r="M2871" s="7">
        <v>0</v>
      </c>
    </row>
    <row r="2872" spans="2:13" customFormat="1" hidden="1">
      <c r="B2872" s="5" t="s">
        <v>2835</v>
      </c>
      <c r="C2872" s="56" t="s">
        <v>99</v>
      </c>
      <c r="D2872" s="7">
        <v>0</v>
      </c>
      <c r="E2872" s="58"/>
      <c r="F2872" s="95"/>
      <c r="G2872" s="7">
        <v>0</v>
      </c>
      <c r="H2872" s="58"/>
      <c r="I2872" s="95"/>
      <c r="J2872" s="7">
        <v>0</v>
      </c>
      <c r="L2872" s="59"/>
      <c r="M2872" s="7">
        <v>0</v>
      </c>
    </row>
    <row r="2873" spans="2:13" customFormat="1" hidden="1">
      <c r="B2873" s="5" t="s">
        <v>2836</v>
      </c>
      <c r="C2873" s="9" t="s">
        <v>101</v>
      </c>
      <c r="D2873" s="7">
        <v>0</v>
      </c>
      <c r="E2873" s="58"/>
      <c r="F2873" s="95"/>
      <c r="G2873" s="7">
        <v>0</v>
      </c>
      <c r="H2873" s="58"/>
      <c r="I2873" s="95"/>
      <c r="J2873" s="7">
        <v>0</v>
      </c>
      <c r="L2873" s="59"/>
      <c r="M2873" s="7">
        <v>0</v>
      </c>
    </row>
    <row r="2874" spans="2:13" customFormat="1" hidden="1">
      <c r="B2874" s="5" t="s">
        <v>2837</v>
      </c>
      <c r="C2874" s="56" t="s">
        <v>103</v>
      </c>
      <c r="D2874" s="7">
        <v>0</v>
      </c>
      <c r="E2874" s="58"/>
      <c r="F2874" s="95"/>
      <c r="G2874" s="7">
        <v>0</v>
      </c>
      <c r="H2874" s="58"/>
      <c r="I2874" s="95"/>
      <c r="J2874" s="7">
        <v>0</v>
      </c>
      <c r="L2874" s="59"/>
      <c r="M2874" s="7">
        <v>0</v>
      </c>
    </row>
    <row r="2875" spans="2:13" customFormat="1" hidden="1">
      <c r="B2875" s="5" t="s">
        <v>2838</v>
      </c>
      <c r="C2875" s="56" t="s">
        <v>105</v>
      </c>
      <c r="D2875" s="7">
        <v>0</v>
      </c>
      <c r="E2875" s="58"/>
      <c r="F2875" s="95"/>
      <c r="G2875" s="7">
        <v>0</v>
      </c>
      <c r="H2875" s="58"/>
      <c r="I2875" s="95"/>
      <c r="J2875" s="7">
        <v>0</v>
      </c>
      <c r="L2875" s="59"/>
      <c r="M2875" s="7">
        <v>0</v>
      </c>
    </row>
    <row r="2876" spans="2:13" customFormat="1" hidden="1">
      <c r="B2876" s="5" t="s">
        <v>2839</v>
      </c>
      <c r="C2876" s="56" t="s">
        <v>107</v>
      </c>
      <c r="D2876" s="7">
        <v>0</v>
      </c>
      <c r="E2876" s="58"/>
      <c r="F2876" s="95"/>
      <c r="G2876" s="7">
        <v>0</v>
      </c>
      <c r="H2876" s="58"/>
      <c r="I2876" s="95"/>
      <c r="J2876" s="7">
        <v>0</v>
      </c>
      <c r="L2876" s="59"/>
      <c r="M2876" s="7">
        <v>0</v>
      </c>
    </row>
    <row r="2877" spans="2:13" customFormat="1" hidden="1">
      <c r="B2877" s="5" t="s">
        <v>2840</v>
      </c>
      <c r="C2877" s="9" t="s">
        <v>109</v>
      </c>
      <c r="D2877" s="7">
        <v>0</v>
      </c>
      <c r="E2877" s="58"/>
      <c r="F2877" s="95"/>
      <c r="G2877" s="7">
        <v>0</v>
      </c>
      <c r="H2877" s="58"/>
      <c r="I2877" s="95"/>
      <c r="J2877" s="7">
        <v>0</v>
      </c>
      <c r="L2877" s="59"/>
      <c r="M2877" s="7">
        <v>0</v>
      </c>
    </row>
    <row r="2878" spans="2:13" customFormat="1" hidden="1">
      <c r="B2878" s="5" t="s">
        <v>2841</v>
      </c>
      <c r="C2878" s="9" t="s">
        <v>111</v>
      </c>
      <c r="D2878" s="7">
        <v>0</v>
      </c>
      <c r="E2878" s="58"/>
      <c r="F2878" s="95"/>
      <c r="G2878" s="7">
        <v>0</v>
      </c>
      <c r="H2878" s="58"/>
      <c r="I2878" s="95"/>
      <c r="J2878" s="7">
        <v>0</v>
      </c>
      <c r="L2878" s="59"/>
      <c r="M2878" s="7">
        <v>0</v>
      </c>
    </row>
    <row r="2879" spans="2:13" customFormat="1" hidden="1">
      <c r="B2879" s="5" t="s">
        <v>2842</v>
      </c>
      <c r="C2879" s="9" t="s">
        <v>113</v>
      </c>
      <c r="D2879" s="7">
        <v>0</v>
      </c>
      <c r="E2879" s="58"/>
      <c r="F2879" s="95"/>
      <c r="G2879" s="7">
        <v>0</v>
      </c>
      <c r="H2879" s="58"/>
      <c r="I2879" s="95"/>
      <c r="J2879" s="7">
        <v>0</v>
      </c>
      <c r="L2879" s="59"/>
      <c r="M2879" s="7">
        <v>0</v>
      </c>
    </row>
    <row r="2880" spans="2:13" customFormat="1" hidden="1">
      <c r="B2880" s="5" t="s">
        <v>2843</v>
      </c>
      <c r="C2880" s="9" t="s">
        <v>115</v>
      </c>
      <c r="D2880" s="7">
        <v>0</v>
      </c>
      <c r="E2880" s="58"/>
      <c r="F2880" s="95"/>
      <c r="G2880" s="7">
        <v>0</v>
      </c>
      <c r="H2880" s="58"/>
      <c r="I2880" s="95"/>
      <c r="J2880" s="7">
        <v>0</v>
      </c>
      <c r="L2880" s="59"/>
      <c r="M2880" s="7">
        <v>0</v>
      </c>
    </row>
    <row r="2881" spans="1:13" customFormat="1" hidden="1">
      <c r="B2881" s="1" t="s">
        <v>2844</v>
      </c>
      <c r="C2881" s="4" t="s">
        <v>117</v>
      </c>
      <c r="D2881" s="10">
        <f>SUM(D2882:D2884)</f>
        <v>0</v>
      </c>
      <c r="E2881" s="58"/>
      <c r="F2881" s="96"/>
      <c r="G2881" s="10">
        <f>SUM(G2882:G2884)</f>
        <v>0</v>
      </c>
      <c r="H2881" s="58"/>
      <c r="I2881" s="96"/>
      <c r="J2881" s="10">
        <f>SUM(J2882:J2884)</f>
        <v>0</v>
      </c>
      <c r="L2881" s="59"/>
      <c r="M2881" s="10">
        <f>SUM(M2882:M2884)</f>
        <v>0</v>
      </c>
    </row>
    <row r="2882" spans="1:13" customFormat="1" hidden="1">
      <c r="B2882" s="5" t="s">
        <v>2845</v>
      </c>
      <c r="C2882" s="9" t="s">
        <v>119</v>
      </c>
      <c r="D2882" s="7">
        <v>0</v>
      </c>
      <c r="E2882" s="58"/>
      <c r="F2882" s="95"/>
      <c r="G2882" s="7">
        <v>0</v>
      </c>
      <c r="H2882" s="58"/>
      <c r="I2882" s="95"/>
      <c r="J2882" s="7">
        <v>0</v>
      </c>
      <c r="L2882" s="59"/>
      <c r="M2882" s="7">
        <v>0</v>
      </c>
    </row>
    <row r="2883" spans="1:13" customFormat="1" hidden="1">
      <c r="B2883" s="5" t="s">
        <v>2846</v>
      </c>
      <c r="C2883" s="9" t="s">
        <v>121</v>
      </c>
      <c r="D2883" s="7">
        <v>0</v>
      </c>
      <c r="E2883" s="58"/>
      <c r="F2883" s="95"/>
      <c r="G2883" s="7">
        <v>0</v>
      </c>
      <c r="H2883" s="58"/>
      <c r="I2883" s="95"/>
      <c r="J2883" s="7">
        <v>0</v>
      </c>
      <c r="L2883" s="59"/>
      <c r="M2883" s="7">
        <v>0</v>
      </c>
    </row>
    <row r="2884" spans="1:13" customFormat="1" hidden="1">
      <c r="B2884" s="5" t="s">
        <v>2847</v>
      </c>
      <c r="C2884" s="9" t="s">
        <v>123</v>
      </c>
      <c r="D2884" s="7">
        <v>0</v>
      </c>
      <c r="E2884" s="58"/>
      <c r="F2884" s="95"/>
      <c r="G2884" s="7">
        <v>0</v>
      </c>
      <c r="H2884" s="58"/>
      <c r="I2884" s="95"/>
      <c r="J2884" s="7">
        <v>0</v>
      </c>
      <c r="L2884" s="59"/>
      <c r="M2884" s="7">
        <v>0</v>
      </c>
    </row>
    <row r="2885" spans="1:13" customFormat="1" hidden="1">
      <c r="B2885" s="1" t="s">
        <v>2848</v>
      </c>
      <c r="C2885" s="4" t="s">
        <v>125</v>
      </c>
      <c r="D2885" s="10">
        <f>SUM(D2886:D2889)</f>
        <v>0</v>
      </c>
      <c r="E2885" s="58"/>
      <c r="F2885" s="96"/>
      <c r="G2885" s="10">
        <f>SUM(G2886:G2889)</f>
        <v>0</v>
      </c>
      <c r="H2885" s="58"/>
      <c r="I2885" s="96"/>
      <c r="J2885" s="10">
        <f>SUM(J2886:J2889)</f>
        <v>0</v>
      </c>
      <c r="L2885" s="59"/>
      <c r="M2885" s="10">
        <f>SUM(M2886:M2889)</f>
        <v>0</v>
      </c>
    </row>
    <row r="2886" spans="1:13" customFormat="1" hidden="1">
      <c r="B2886" s="5" t="s">
        <v>2849</v>
      </c>
      <c r="C2886" s="9" t="s">
        <v>127</v>
      </c>
      <c r="D2886" s="7">
        <v>0</v>
      </c>
      <c r="E2886" s="58"/>
      <c r="F2886" s="95"/>
      <c r="G2886" s="7">
        <v>0</v>
      </c>
      <c r="H2886" s="58"/>
      <c r="I2886" s="95"/>
      <c r="J2886" s="7">
        <v>0</v>
      </c>
      <c r="L2886" s="59"/>
      <c r="M2886" s="7">
        <v>0</v>
      </c>
    </row>
    <row r="2887" spans="1:13" customFormat="1" hidden="1">
      <c r="B2887" s="5" t="s">
        <v>2850</v>
      </c>
      <c r="C2887" s="9" t="s">
        <v>129</v>
      </c>
      <c r="D2887" s="7">
        <v>0</v>
      </c>
      <c r="E2887" s="58"/>
      <c r="F2887" s="95"/>
      <c r="G2887" s="7">
        <v>0</v>
      </c>
      <c r="H2887" s="58"/>
      <c r="I2887" s="95"/>
      <c r="J2887" s="7">
        <v>0</v>
      </c>
      <c r="L2887" s="59"/>
      <c r="M2887" s="7">
        <v>0</v>
      </c>
    </row>
    <row r="2888" spans="1:13" customFormat="1" hidden="1">
      <c r="B2888" s="5" t="s">
        <v>2851</v>
      </c>
      <c r="C2888" s="56" t="s">
        <v>131</v>
      </c>
      <c r="D2888" s="7">
        <v>0</v>
      </c>
      <c r="E2888" s="58"/>
      <c r="F2888" s="95"/>
      <c r="G2888" s="7">
        <v>0</v>
      </c>
      <c r="H2888" s="58"/>
      <c r="I2888" s="95"/>
      <c r="J2888" s="7">
        <v>0</v>
      </c>
      <c r="L2888" s="59"/>
      <c r="M2888" s="7">
        <v>0</v>
      </c>
    </row>
    <row r="2889" spans="1:13" customFormat="1" hidden="1">
      <c r="B2889" s="5" t="s">
        <v>2852</v>
      </c>
      <c r="C2889" s="9" t="s">
        <v>133</v>
      </c>
      <c r="D2889" s="7">
        <v>0</v>
      </c>
      <c r="E2889" s="58"/>
      <c r="F2889" s="95"/>
      <c r="G2889" s="7">
        <v>0</v>
      </c>
      <c r="H2889" s="58"/>
      <c r="I2889" s="95"/>
      <c r="J2889" s="7">
        <v>0</v>
      </c>
      <c r="L2889" s="59"/>
      <c r="M2889" s="7">
        <v>0</v>
      </c>
    </row>
    <row r="2890" spans="1:13" customFormat="1" hidden="1">
      <c r="B2890" s="1" t="s">
        <v>2853</v>
      </c>
      <c r="C2890" s="4" t="s">
        <v>135</v>
      </c>
      <c r="D2890" s="10">
        <f>SUM(D2891:D2893)</f>
        <v>0</v>
      </c>
      <c r="E2890" s="58"/>
      <c r="F2890" s="96"/>
      <c r="G2890" s="10">
        <f>SUM(G2891:G2893)</f>
        <v>0</v>
      </c>
      <c r="H2890" s="58"/>
      <c r="I2890" s="96"/>
      <c r="J2890" s="10">
        <f>SUM(J2891:J2893)</f>
        <v>0</v>
      </c>
      <c r="L2890" s="59"/>
      <c r="M2890" s="10">
        <f>SUM(M2891:M2893)</f>
        <v>0</v>
      </c>
    </row>
    <row r="2891" spans="1:13" customFormat="1" hidden="1">
      <c r="B2891" s="5" t="s">
        <v>2854</v>
      </c>
      <c r="C2891" s="9" t="s">
        <v>137</v>
      </c>
      <c r="D2891" s="7">
        <v>0</v>
      </c>
      <c r="E2891" s="58"/>
      <c r="F2891" s="95"/>
      <c r="G2891" s="7">
        <v>0</v>
      </c>
      <c r="H2891" s="58"/>
      <c r="I2891" s="95"/>
      <c r="J2891" s="7">
        <v>0</v>
      </c>
      <c r="L2891" s="59"/>
      <c r="M2891" s="7">
        <v>0</v>
      </c>
    </row>
    <row r="2892" spans="1:13" customFormat="1" hidden="1">
      <c r="B2892" s="5" t="s">
        <v>2855</v>
      </c>
      <c r="C2892" s="9" t="s">
        <v>139</v>
      </c>
      <c r="D2892" s="7">
        <v>0</v>
      </c>
      <c r="E2892" s="58"/>
      <c r="F2892" s="95"/>
      <c r="G2892" s="7">
        <v>0</v>
      </c>
      <c r="H2892" s="58"/>
      <c r="I2892" s="95"/>
      <c r="J2892" s="7">
        <v>0</v>
      </c>
      <c r="L2892" s="59"/>
      <c r="M2892" s="7">
        <v>0</v>
      </c>
    </row>
    <row r="2893" spans="1:13" customFormat="1" hidden="1">
      <c r="B2893" s="5" t="s">
        <v>2856</v>
      </c>
      <c r="C2893" s="56" t="s">
        <v>141</v>
      </c>
      <c r="D2893" s="7">
        <v>0</v>
      </c>
      <c r="E2893" s="58"/>
      <c r="F2893" s="95"/>
      <c r="G2893" s="7">
        <v>0</v>
      </c>
      <c r="H2893" s="58"/>
      <c r="I2893" s="95"/>
      <c r="J2893" s="7">
        <v>0</v>
      </c>
      <c r="L2893" s="59"/>
      <c r="M2893" s="7">
        <v>0</v>
      </c>
    </row>
    <row r="2894" spans="1:13" hidden="1">
      <c r="A2894" s="21" t="s">
        <v>5618</v>
      </c>
      <c r="B2894" s="67" t="s">
        <v>5810</v>
      </c>
      <c r="C2894" s="67" t="s">
        <v>143</v>
      </c>
      <c r="D2894" s="130">
        <f>D2895+D2913+D2919+D2930+D2938+D2941+D2946+D2949</f>
        <v>1300</v>
      </c>
      <c r="E2894" s="108"/>
      <c r="F2894" s="106"/>
      <c r="G2894" s="130">
        <f>G2895+G2913+G2919+G2930+G2938+G2941+G2946+G2949</f>
        <v>700</v>
      </c>
      <c r="H2894" s="108"/>
      <c r="I2894" s="106"/>
      <c r="J2894" s="130">
        <f>J2895+J2913+J2919+J2930+J2938+J2941+J2946+J2949</f>
        <v>220.6</v>
      </c>
      <c r="L2894" s="65"/>
      <c r="M2894" s="130">
        <f>M2895+M2913+M2919+M2930+M2938+M2941+M2946+M2949</f>
        <v>0</v>
      </c>
    </row>
    <row r="2895" spans="1:13" hidden="1">
      <c r="A2895" s="21" t="s">
        <v>5618</v>
      </c>
      <c r="B2895" s="99" t="s">
        <v>5811</v>
      </c>
      <c r="C2895" s="71" t="s">
        <v>145</v>
      </c>
      <c r="D2895" s="130">
        <f>SUM(D2896:D2912)</f>
        <v>300</v>
      </c>
      <c r="E2895" s="108"/>
      <c r="F2895" s="106"/>
      <c r="G2895" s="130">
        <f>SUM(G2896:G2912)</f>
        <v>300</v>
      </c>
      <c r="H2895" s="108"/>
      <c r="I2895" s="106"/>
      <c r="J2895" s="130">
        <f>SUM(J2896:J2912)</f>
        <v>0</v>
      </c>
      <c r="L2895" s="65"/>
      <c r="M2895" s="130">
        <f>SUM(M2896:M2912)</f>
        <v>0</v>
      </c>
    </row>
    <row r="2896" spans="1:13" customFormat="1" hidden="1">
      <c r="B2896" s="5" t="s">
        <v>2857</v>
      </c>
      <c r="C2896" s="9" t="s">
        <v>147</v>
      </c>
      <c r="D2896" s="7">
        <v>0</v>
      </c>
      <c r="E2896" s="58"/>
      <c r="F2896" s="95"/>
      <c r="G2896" s="7">
        <v>0</v>
      </c>
      <c r="H2896" s="58"/>
      <c r="I2896" s="95"/>
      <c r="J2896" s="7">
        <v>0</v>
      </c>
      <c r="L2896" s="59"/>
      <c r="M2896" s="7">
        <v>0</v>
      </c>
    </row>
    <row r="2897" spans="1:13" hidden="1">
      <c r="A2897" s="21" t="s">
        <v>5618</v>
      </c>
      <c r="B2897" s="30" t="s">
        <v>5812</v>
      </c>
      <c r="C2897" s="36" t="s">
        <v>149</v>
      </c>
      <c r="D2897" s="128">
        <v>300</v>
      </c>
      <c r="E2897" s="108">
        <f>IF(D2897&lt;G2897,G2897-D2897,0)</f>
        <v>0</v>
      </c>
      <c r="F2897" s="108">
        <f>IF(D2897&gt;G2897,D2897-G2897,0)</f>
        <v>0</v>
      </c>
      <c r="G2897" s="128">
        <v>300</v>
      </c>
      <c r="H2897" s="108"/>
      <c r="I2897" s="108">
        <v>300</v>
      </c>
      <c r="J2897" s="128">
        <f>+G2897+H2897-I2897</f>
        <v>0</v>
      </c>
      <c r="L2897" s="65"/>
      <c r="M2897" s="128">
        <f>+J2897+K2897-L2897</f>
        <v>0</v>
      </c>
    </row>
    <row r="2898" spans="1:13" customFormat="1" hidden="1">
      <c r="B2898" s="5" t="s">
        <v>2858</v>
      </c>
      <c r="C2898" s="56" t="s">
        <v>151</v>
      </c>
      <c r="D2898" s="7">
        <v>0</v>
      </c>
      <c r="E2898" s="58"/>
      <c r="F2898" s="95"/>
      <c r="G2898" s="7">
        <v>0</v>
      </c>
      <c r="H2898" s="58"/>
      <c r="I2898" s="95"/>
      <c r="J2898" s="7">
        <v>0</v>
      </c>
      <c r="L2898" s="59"/>
      <c r="M2898" s="7">
        <v>0</v>
      </c>
    </row>
    <row r="2899" spans="1:13" customFormat="1" hidden="1">
      <c r="B2899" s="5" t="s">
        <v>2859</v>
      </c>
      <c r="C2899" s="9" t="s">
        <v>153</v>
      </c>
      <c r="D2899" s="7">
        <v>0</v>
      </c>
      <c r="E2899" s="58"/>
      <c r="F2899" s="95"/>
      <c r="G2899" s="7">
        <v>0</v>
      </c>
      <c r="H2899" s="58"/>
      <c r="I2899" s="95"/>
      <c r="J2899" s="7">
        <v>0</v>
      </c>
      <c r="L2899" s="59"/>
      <c r="M2899" s="7">
        <v>0</v>
      </c>
    </row>
    <row r="2900" spans="1:13" customFormat="1" hidden="1">
      <c r="B2900" s="5" t="s">
        <v>2860</v>
      </c>
      <c r="C2900" s="9" t="s">
        <v>155</v>
      </c>
      <c r="D2900" s="7">
        <v>0</v>
      </c>
      <c r="E2900" s="58"/>
      <c r="F2900" s="95"/>
      <c r="G2900" s="7">
        <v>0</v>
      </c>
      <c r="H2900" s="58"/>
      <c r="I2900" s="95"/>
      <c r="J2900" s="7">
        <v>0</v>
      </c>
      <c r="L2900" s="59"/>
      <c r="M2900" s="7">
        <v>0</v>
      </c>
    </row>
    <row r="2901" spans="1:13" customFormat="1" hidden="1">
      <c r="B2901" s="5" t="s">
        <v>2861</v>
      </c>
      <c r="C2901" s="56" t="s">
        <v>157</v>
      </c>
      <c r="D2901" s="7">
        <v>0</v>
      </c>
      <c r="E2901" s="58"/>
      <c r="F2901" s="95"/>
      <c r="G2901" s="7">
        <v>0</v>
      </c>
      <c r="H2901" s="58"/>
      <c r="I2901" s="95"/>
      <c r="J2901" s="7">
        <v>0</v>
      </c>
      <c r="L2901" s="59"/>
      <c r="M2901" s="7">
        <v>0</v>
      </c>
    </row>
    <row r="2902" spans="1:13" customFormat="1" hidden="1">
      <c r="B2902" s="5" t="s">
        <v>2862</v>
      </c>
      <c r="C2902" s="9" t="s">
        <v>159</v>
      </c>
      <c r="D2902" s="7">
        <v>0</v>
      </c>
      <c r="E2902" s="58"/>
      <c r="F2902" s="95"/>
      <c r="G2902" s="7">
        <v>0</v>
      </c>
      <c r="H2902" s="58"/>
      <c r="I2902" s="95"/>
      <c r="J2902" s="7">
        <v>0</v>
      </c>
      <c r="L2902" s="59"/>
      <c r="M2902" s="7">
        <v>0</v>
      </c>
    </row>
    <row r="2903" spans="1:13" customFormat="1" hidden="1">
      <c r="B2903" s="5" t="s">
        <v>2863</v>
      </c>
      <c r="C2903" s="9" t="s">
        <v>161</v>
      </c>
      <c r="D2903" s="7">
        <v>0</v>
      </c>
      <c r="E2903" s="58"/>
      <c r="F2903" s="95"/>
      <c r="G2903" s="7">
        <v>0</v>
      </c>
      <c r="H2903" s="58"/>
      <c r="I2903" s="95"/>
      <c r="J2903" s="7">
        <v>0</v>
      </c>
      <c r="L2903" s="59"/>
      <c r="M2903" s="7">
        <v>0</v>
      </c>
    </row>
    <row r="2904" spans="1:13" customFormat="1" hidden="1">
      <c r="B2904" s="5" t="s">
        <v>2864</v>
      </c>
      <c r="C2904" s="9" t="s">
        <v>163</v>
      </c>
      <c r="D2904" s="7">
        <v>0</v>
      </c>
      <c r="E2904" s="58"/>
      <c r="F2904" s="95"/>
      <c r="G2904" s="7">
        <v>0</v>
      </c>
      <c r="H2904" s="58"/>
      <c r="I2904" s="95"/>
      <c r="J2904" s="7">
        <v>0</v>
      </c>
      <c r="L2904" s="59"/>
      <c r="M2904" s="7">
        <v>0</v>
      </c>
    </row>
    <row r="2905" spans="1:13" customFormat="1" hidden="1">
      <c r="B2905" s="5" t="s">
        <v>2865</v>
      </c>
      <c r="C2905" s="9" t="s">
        <v>165</v>
      </c>
      <c r="D2905" s="7">
        <v>0</v>
      </c>
      <c r="E2905" s="58"/>
      <c r="F2905" s="95"/>
      <c r="G2905" s="7">
        <v>0</v>
      </c>
      <c r="H2905" s="58"/>
      <c r="I2905" s="95"/>
      <c r="J2905" s="7">
        <v>0</v>
      </c>
      <c r="L2905" s="59"/>
      <c r="M2905" s="7">
        <v>0</v>
      </c>
    </row>
    <row r="2906" spans="1:13" customFormat="1" hidden="1">
      <c r="B2906" s="5" t="s">
        <v>2866</v>
      </c>
      <c r="C2906" s="9" t="s">
        <v>167</v>
      </c>
      <c r="D2906" s="7">
        <v>0</v>
      </c>
      <c r="E2906" s="58"/>
      <c r="F2906" s="95"/>
      <c r="G2906" s="7">
        <v>0</v>
      </c>
      <c r="H2906" s="58"/>
      <c r="I2906" s="95"/>
      <c r="J2906" s="7">
        <v>0</v>
      </c>
      <c r="L2906" s="59"/>
      <c r="M2906" s="7">
        <v>0</v>
      </c>
    </row>
    <row r="2907" spans="1:13" customFormat="1" hidden="1">
      <c r="B2907" s="1" t="s">
        <v>2867</v>
      </c>
      <c r="C2907" s="4" t="s">
        <v>169</v>
      </c>
      <c r="D2907" s="7">
        <v>0</v>
      </c>
      <c r="E2907" s="58"/>
      <c r="F2907" s="95"/>
      <c r="G2907" s="7">
        <v>0</v>
      </c>
      <c r="H2907" s="58"/>
      <c r="I2907" s="95"/>
      <c r="J2907" s="7">
        <v>0</v>
      </c>
      <c r="L2907" s="59"/>
      <c r="M2907" s="7">
        <v>0</v>
      </c>
    </row>
    <row r="2908" spans="1:13" customFormat="1" hidden="1">
      <c r="B2908" s="5" t="s">
        <v>2868</v>
      </c>
      <c r="C2908" s="9" t="s">
        <v>171</v>
      </c>
      <c r="D2908" s="7">
        <v>0</v>
      </c>
      <c r="E2908" s="58"/>
      <c r="F2908" s="95"/>
      <c r="G2908" s="7">
        <v>0</v>
      </c>
      <c r="H2908" s="58"/>
      <c r="I2908" s="95"/>
      <c r="J2908" s="7">
        <v>0</v>
      </c>
      <c r="L2908" s="59"/>
      <c r="M2908" s="7">
        <v>0</v>
      </c>
    </row>
    <row r="2909" spans="1:13" customFormat="1" hidden="1">
      <c r="B2909" s="5" t="s">
        <v>2869</v>
      </c>
      <c r="C2909" s="9" t="s">
        <v>173</v>
      </c>
      <c r="D2909" s="7">
        <v>0</v>
      </c>
      <c r="E2909" s="58"/>
      <c r="F2909" s="95"/>
      <c r="G2909" s="7">
        <v>0</v>
      </c>
      <c r="H2909" s="58"/>
      <c r="I2909" s="95"/>
      <c r="J2909" s="7">
        <v>0</v>
      </c>
      <c r="L2909" s="59"/>
      <c r="M2909" s="7">
        <v>0</v>
      </c>
    </row>
    <row r="2910" spans="1:13" customFormat="1" hidden="1">
      <c r="B2910" s="5" t="s">
        <v>2870</v>
      </c>
      <c r="C2910" s="9" t="s">
        <v>175</v>
      </c>
      <c r="D2910" s="7">
        <v>0</v>
      </c>
      <c r="E2910" s="58"/>
      <c r="F2910" s="95"/>
      <c r="G2910" s="7">
        <v>0</v>
      </c>
      <c r="H2910" s="58"/>
      <c r="I2910" s="95"/>
      <c r="J2910" s="7">
        <v>0</v>
      </c>
      <c r="L2910" s="59"/>
      <c r="M2910" s="7">
        <v>0</v>
      </c>
    </row>
    <row r="2911" spans="1:13" customFormat="1" hidden="1">
      <c r="B2911" s="5" t="s">
        <v>2871</v>
      </c>
      <c r="C2911" s="9" t="s">
        <v>177</v>
      </c>
      <c r="D2911" s="7">
        <v>0</v>
      </c>
      <c r="E2911" s="58"/>
      <c r="F2911" s="95"/>
      <c r="G2911" s="7">
        <v>0</v>
      </c>
      <c r="H2911" s="58"/>
      <c r="I2911" s="95"/>
      <c r="J2911" s="7">
        <v>0</v>
      </c>
      <c r="L2911" s="59"/>
      <c r="M2911" s="7">
        <v>0</v>
      </c>
    </row>
    <row r="2912" spans="1:13" customFormat="1" hidden="1">
      <c r="B2912" s="5" t="s">
        <v>2872</v>
      </c>
      <c r="C2912" s="9" t="s">
        <v>179</v>
      </c>
      <c r="D2912" s="7">
        <v>0</v>
      </c>
      <c r="E2912" s="58"/>
      <c r="F2912" s="95"/>
      <c r="G2912" s="7">
        <v>0</v>
      </c>
      <c r="H2912" s="58"/>
      <c r="I2912" s="95"/>
      <c r="J2912" s="7">
        <v>0</v>
      </c>
      <c r="L2912" s="59"/>
      <c r="M2912" s="7">
        <v>0</v>
      </c>
    </row>
    <row r="2913" spans="2:13" customFormat="1" hidden="1">
      <c r="B2913" s="1" t="s">
        <v>2873</v>
      </c>
      <c r="C2913" s="4" t="s">
        <v>5451</v>
      </c>
      <c r="D2913" s="10">
        <f>SUM(D2914:D2918)</f>
        <v>0</v>
      </c>
      <c r="E2913" s="58"/>
      <c r="F2913" s="96"/>
      <c r="G2913" s="10">
        <f>SUM(G2914:G2918)</f>
        <v>0</v>
      </c>
      <c r="H2913" s="58"/>
      <c r="I2913" s="96"/>
      <c r="J2913" s="10">
        <f>SUM(J2914:J2918)</f>
        <v>0</v>
      </c>
      <c r="L2913" s="59"/>
      <c r="M2913" s="10">
        <f>SUM(M2914:M2918)</f>
        <v>0</v>
      </c>
    </row>
    <row r="2914" spans="2:13" customFormat="1" hidden="1">
      <c r="B2914" s="5" t="s">
        <v>2874</v>
      </c>
      <c r="C2914" s="9" t="s">
        <v>182</v>
      </c>
      <c r="D2914" s="7">
        <v>0</v>
      </c>
      <c r="E2914" s="58"/>
      <c r="F2914" s="95"/>
      <c r="G2914" s="7">
        <v>0</v>
      </c>
      <c r="H2914" s="58"/>
      <c r="I2914" s="95"/>
      <c r="J2914" s="7">
        <v>0</v>
      </c>
      <c r="L2914" s="59"/>
      <c r="M2914" s="7">
        <v>0</v>
      </c>
    </row>
    <row r="2915" spans="2:13" customFormat="1" hidden="1">
      <c r="B2915" s="5" t="s">
        <v>2875</v>
      </c>
      <c r="C2915" s="9" t="s">
        <v>184</v>
      </c>
      <c r="D2915" s="7">
        <v>0</v>
      </c>
      <c r="E2915" s="58"/>
      <c r="F2915" s="95"/>
      <c r="G2915" s="7">
        <v>0</v>
      </c>
      <c r="H2915" s="58"/>
      <c r="I2915" s="95"/>
      <c r="J2915" s="7">
        <v>0</v>
      </c>
      <c r="L2915" s="59"/>
      <c r="M2915" s="7">
        <v>0</v>
      </c>
    </row>
    <row r="2916" spans="2:13" customFormat="1" hidden="1">
      <c r="B2916" s="5" t="s">
        <v>2876</v>
      </c>
      <c r="C2916" s="9" t="s">
        <v>186</v>
      </c>
      <c r="D2916" s="7">
        <v>0</v>
      </c>
      <c r="E2916" s="58"/>
      <c r="F2916" s="95"/>
      <c r="G2916" s="7">
        <v>0</v>
      </c>
      <c r="H2916" s="58"/>
      <c r="I2916" s="95"/>
      <c r="J2916" s="7">
        <v>0</v>
      </c>
      <c r="L2916" s="59"/>
      <c r="M2916" s="7">
        <v>0</v>
      </c>
    </row>
    <row r="2917" spans="2:13" customFormat="1" hidden="1">
      <c r="B2917" s="5" t="s">
        <v>2877</v>
      </c>
      <c r="C2917" s="9" t="s">
        <v>189</v>
      </c>
      <c r="D2917" s="7">
        <v>0</v>
      </c>
      <c r="E2917" s="58"/>
      <c r="F2917" s="95"/>
      <c r="G2917" s="7">
        <v>0</v>
      </c>
      <c r="H2917" s="58"/>
      <c r="I2917" s="95"/>
      <c r="J2917" s="7">
        <v>0</v>
      </c>
      <c r="L2917" s="59"/>
      <c r="M2917" s="7">
        <v>0</v>
      </c>
    </row>
    <row r="2918" spans="2:13" customFormat="1" hidden="1">
      <c r="B2918" s="5" t="s">
        <v>2878</v>
      </c>
      <c r="C2918" s="9" t="s">
        <v>190</v>
      </c>
      <c r="D2918" s="7">
        <v>0</v>
      </c>
      <c r="E2918" s="58"/>
      <c r="F2918" s="95"/>
      <c r="G2918" s="7">
        <v>0</v>
      </c>
      <c r="H2918" s="58"/>
      <c r="I2918" s="95"/>
      <c r="J2918" s="7">
        <v>0</v>
      </c>
      <c r="L2918" s="59"/>
      <c r="M2918" s="7">
        <v>0</v>
      </c>
    </row>
    <row r="2919" spans="2:13" customFormat="1" hidden="1">
      <c r="B2919" s="1" t="s">
        <v>2879</v>
      </c>
      <c r="C2919" s="4" t="s">
        <v>192</v>
      </c>
      <c r="D2919" s="10">
        <f>SUM(D2920:D2929)</f>
        <v>0</v>
      </c>
      <c r="E2919" s="58"/>
      <c r="F2919" s="96"/>
      <c r="G2919" s="10">
        <f>SUM(G2920:G2929)</f>
        <v>0</v>
      </c>
      <c r="H2919" s="58"/>
      <c r="I2919" s="96"/>
      <c r="J2919" s="10">
        <f>SUM(J2920:J2929)</f>
        <v>0</v>
      </c>
      <c r="L2919" s="59"/>
      <c r="M2919" s="10">
        <f>SUM(M2920:M2929)</f>
        <v>0</v>
      </c>
    </row>
    <row r="2920" spans="2:13" customFormat="1" hidden="1">
      <c r="B2920" s="5" t="s">
        <v>2880</v>
      </c>
      <c r="C2920" s="9" t="s">
        <v>194</v>
      </c>
      <c r="D2920" s="7">
        <v>0</v>
      </c>
      <c r="E2920" s="58"/>
      <c r="F2920" s="95"/>
      <c r="G2920" s="7">
        <v>0</v>
      </c>
      <c r="H2920" s="58"/>
      <c r="I2920" s="95"/>
      <c r="J2920" s="7">
        <v>0</v>
      </c>
      <c r="L2920" s="59"/>
      <c r="M2920" s="7">
        <v>0</v>
      </c>
    </row>
    <row r="2921" spans="2:13" customFormat="1" hidden="1">
      <c r="B2921" s="5" t="s">
        <v>2881</v>
      </c>
      <c r="C2921" s="9" t="s">
        <v>196</v>
      </c>
      <c r="D2921" s="7">
        <v>0</v>
      </c>
      <c r="E2921" s="58"/>
      <c r="F2921" s="95"/>
      <c r="G2921" s="7">
        <v>0</v>
      </c>
      <c r="H2921" s="58"/>
      <c r="I2921" s="95"/>
      <c r="J2921" s="7">
        <v>0</v>
      </c>
      <c r="L2921" s="59"/>
      <c r="M2921" s="7">
        <v>0</v>
      </c>
    </row>
    <row r="2922" spans="2:13" customFormat="1" hidden="1">
      <c r="B2922" s="5" t="s">
        <v>2882</v>
      </c>
      <c r="C2922" s="9" t="s">
        <v>198</v>
      </c>
      <c r="D2922" s="7">
        <v>0</v>
      </c>
      <c r="E2922" s="58"/>
      <c r="F2922" s="95"/>
      <c r="G2922" s="7">
        <v>0</v>
      </c>
      <c r="H2922" s="58"/>
      <c r="I2922" s="95"/>
      <c r="J2922" s="7">
        <v>0</v>
      </c>
      <c r="L2922" s="59"/>
      <c r="M2922" s="7">
        <v>0</v>
      </c>
    </row>
    <row r="2923" spans="2:13" customFormat="1" hidden="1">
      <c r="B2923" s="5" t="s">
        <v>2883</v>
      </c>
      <c r="C2923" s="9" t="s">
        <v>200</v>
      </c>
      <c r="D2923" s="7">
        <v>0</v>
      </c>
      <c r="E2923" s="58"/>
      <c r="F2923" s="95"/>
      <c r="G2923" s="7">
        <v>0</v>
      </c>
      <c r="H2923" s="58"/>
      <c r="I2923" s="95"/>
      <c r="J2923" s="7">
        <v>0</v>
      </c>
      <c r="L2923" s="59"/>
      <c r="M2923" s="7">
        <v>0</v>
      </c>
    </row>
    <row r="2924" spans="2:13" customFormat="1" hidden="1">
      <c r="B2924" s="5" t="s">
        <v>2884</v>
      </c>
      <c r="C2924" s="9" t="s">
        <v>202</v>
      </c>
      <c r="D2924" s="7">
        <v>0</v>
      </c>
      <c r="E2924" s="58"/>
      <c r="F2924" s="95"/>
      <c r="G2924" s="7">
        <v>0</v>
      </c>
      <c r="H2924" s="58"/>
      <c r="I2924" s="95"/>
      <c r="J2924" s="7">
        <v>0</v>
      </c>
      <c r="L2924" s="59"/>
      <c r="M2924" s="7">
        <v>0</v>
      </c>
    </row>
    <row r="2925" spans="2:13" customFormat="1" hidden="1">
      <c r="B2925" s="5" t="s">
        <v>2885</v>
      </c>
      <c r="C2925" s="9" t="s">
        <v>204</v>
      </c>
      <c r="D2925" s="7">
        <v>0</v>
      </c>
      <c r="E2925" s="58"/>
      <c r="F2925" s="95"/>
      <c r="G2925" s="7">
        <v>0</v>
      </c>
      <c r="H2925" s="58"/>
      <c r="I2925" s="95"/>
      <c r="J2925" s="7">
        <v>0</v>
      </c>
      <c r="L2925" s="59"/>
      <c r="M2925" s="7">
        <v>0</v>
      </c>
    </row>
    <row r="2926" spans="2:13" customFormat="1" hidden="1">
      <c r="B2926" s="5" t="s">
        <v>2886</v>
      </c>
      <c r="C2926" s="9" t="s">
        <v>206</v>
      </c>
      <c r="D2926" s="7">
        <v>0</v>
      </c>
      <c r="E2926" s="58"/>
      <c r="F2926" s="95"/>
      <c r="G2926" s="7">
        <v>0</v>
      </c>
      <c r="H2926" s="58"/>
      <c r="I2926" s="95"/>
      <c r="J2926" s="7">
        <v>0</v>
      </c>
      <c r="L2926" s="59"/>
      <c r="M2926" s="7">
        <v>0</v>
      </c>
    </row>
    <row r="2927" spans="2:13" customFormat="1" hidden="1">
      <c r="B2927" s="5" t="s">
        <v>2887</v>
      </c>
      <c r="C2927" s="9" t="s">
        <v>208</v>
      </c>
      <c r="D2927" s="7">
        <v>0</v>
      </c>
      <c r="E2927" s="58"/>
      <c r="F2927" s="95"/>
      <c r="G2927" s="7">
        <v>0</v>
      </c>
      <c r="H2927" s="58"/>
      <c r="I2927" s="95"/>
      <c r="J2927" s="7">
        <v>0</v>
      </c>
      <c r="L2927" s="59"/>
      <c r="M2927" s="7">
        <v>0</v>
      </c>
    </row>
    <row r="2928" spans="2:13" customFormat="1" hidden="1">
      <c r="B2928" s="5" t="s">
        <v>2888</v>
      </c>
      <c r="C2928" s="9" t="s">
        <v>210</v>
      </c>
      <c r="D2928" s="7">
        <v>0</v>
      </c>
      <c r="E2928" s="58"/>
      <c r="F2928" s="95"/>
      <c r="G2928" s="7">
        <v>0</v>
      </c>
      <c r="H2928" s="58"/>
      <c r="I2928" s="95"/>
      <c r="J2928" s="7">
        <v>0</v>
      </c>
      <c r="L2928" s="59"/>
      <c r="M2928" s="7">
        <v>0</v>
      </c>
    </row>
    <row r="2929" spans="1:13" customFormat="1" hidden="1">
      <c r="B2929" s="5" t="s">
        <v>2889</v>
      </c>
      <c r="C2929" s="9" t="s">
        <v>212</v>
      </c>
      <c r="D2929" s="7">
        <v>0</v>
      </c>
      <c r="E2929" s="58"/>
      <c r="F2929" s="95"/>
      <c r="G2929" s="7">
        <v>0</v>
      </c>
      <c r="H2929" s="58"/>
      <c r="I2929" s="95"/>
      <c r="J2929" s="7">
        <v>0</v>
      </c>
      <c r="L2929" s="59"/>
      <c r="M2929" s="7">
        <v>0</v>
      </c>
    </row>
    <row r="2930" spans="1:13" customFormat="1" hidden="1">
      <c r="B2930" s="1" t="s">
        <v>2890</v>
      </c>
      <c r="C2930" s="4" t="s">
        <v>214</v>
      </c>
      <c r="D2930" s="10">
        <f>SUM(D2931:D2937)</f>
        <v>0</v>
      </c>
      <c r="E2930" s="58"/>
      <c r="F2930" s="96"/>
      <c r="G2930" s="10">
        <f>SUM(G2931:G2937)</f>
        <v>0</v>
      </c>
      <c r="H2930" s="58"/>
      <c r="I2930" s="96"/>
      <c r="J2930" s="10">
        <f>SUM(J2931:J2937)</f>
        <v>0</v>
      </c>
      <c r="L2930" s="59"/>
      <c r="M2930" s="10">
        <f>SUM(M2931:M2937)</f>
        <v>0</v>
      </c>
    </row>
    <row r="2931" spans="1:13" customFormat="1" hidden="1">
      <c r="B2931" s="5" t="s">
        <v>2891</v>
      </c>
      <c r="C2931" s="9" t="s">
        <v>216</v>
      </c>
      <c r="D2931" s="7">
        <v>0</v>
      </c>
      <c r="E2931" s="58"/>
      <c r="F2931" s="95"/>
      <c r="G2931" s="7">
        <v>0</v>
      </c>
      <c r="H2931" s="58"/>
      <c r="I2931" s="95"/>
      <c r="J2931" s="7">
        <v>0</v>
      </c>
      <c r="L2931" s="59"/>
      <c r="M2931" s="7">
        <v>0</v>
      </c>
    </row>
    <row r="2932" spans="1:13" customFormat="1" hidden="1">
      <c r="B2932" s="5" t="s">
        <v>2891</v>
      </c>
      <c r="C2932" s="9" t="s">
        <v>218</v>
      </c>
      <c r="D2932" s="7">
        <v>0</v>
      </c>
      <c r="E2932" s="58"/>
      <c r="F2932" s="95"/>
      <c r="G2932" s="7">
        <v>0</v>
      </c>
      <c r="H2932" s="58"/>
      <c r="I2932" s="95"/>
      <c r="J2932" s="7">
        <v>0</v>
      </c>
      <c r="L2932" s="59"/>
      <c r="M2932" s="7">
        <v>0</v>
      </c>
    </row>
    <row r="2933" spans="1:13" customFormat="1" hidden="1">
      <c r="B2933" s="5" t="s">
        <v>2892</v>
      </c>
      <c r="C2933" s="9" t="s">
        <v>220</v>
      </c>
      <c r="D2933" s="7">
        <v>0</v>
      </c>
      <c r="E2933" s="58"/>
      <c r="F2933" s="95"/>
      <c r="G2933" s="7">
        <v>0</v>
      </c>
      <c r="H2933" s="58"/>
      <c r="I2933" s="95"/>
      <c r="J2933" s="7">
        <v>0</v>
      </c>
      <c r="L2933" s="59"/>
      <c r="M2933" s="7">
        <v>0</v>
      </c>
    </row>
    <row r="2934" spans="1:13" customFormat="1" hidden="1">
      <c r="B2934" s="5" t="s">
        <v>2893</v>
      </c>
      <c r="C2934" s="9" t="s">
        <v>222</v>
      </c>
      <c r="D2934" s="7">
        <v>0</v>
      </c>
      <c r="E2934" s="58"/>
      <c r="F2934" s="95"/>
      <c r="G2934" s="7">
        <v>0</v>
      </c>
      <c r="H2934" s="58"/>
      <c r="I2934" s="95"/>
      <c r="J2934" s="7">
        <v>0</v>
      </c>
      <c r="L2934" s="59"/>
      <c r="M2934" s="7">
        <v>0</v>
      </c>
    </row>
    <row r="2935" spans="1:13" customFormat="1" hidden="1">
      <c r="B2935" s="5" t="s">
        <v>2894</v>
      </c>
      <c r="C2935" s="9" t="s">
        <v>224</v>
      </c>
      <c r="D2935" s="7">
        <v>0</v>
      </c>
      <c r="E2935" s="58"/>
      <c r="F2935" s="95"/>
      <c r="G2935" s="7">
        <v>0</v>
      </c>
      <c r="H2935" s="58"/>
      <c r="I2935" s="95"/>
      <c r="J2935" s="7">
        <v>0</v>
      </c>
      <c r="L2935" s="59"/>
      <c r="M2935" s="7">
        <v>0</v>
      </c>
    </row>
    <row r="2936" spans="1:13" customFormat="1" hidden="1">
      <c r="B2936" s="5" t="s">
        <v>2895</v>
      </c>
      <c r="C2936" s="9" t="s">
        <v>226</v>
      </c>
      <c r="D2936" s="7">
        <v>0</v>
      </c>
      <c r="E2936" s="58"/>
      <c r="F2936" s="95"/>
      <c r="G2936" s="7">
        <v>0</v>
      </c>
      <c r="H2936" s="58"/>
      <c r="I2936" s="95"/>
      <c r="J2936" s="7">
        <v>0</v>
      </c>
      <c r="L2936" s="59"/>
      <c r="M2936" s="7">
        <v>0</v>
      </c>
    </row>
    <row r="2937" spans="1:13" customFormat="1" hidden="1">
      <c r="B2937" s="5" t="s">
        <v>2896</v>
      </c>
      <c r="C2937" s="9" t="s">
        <v>228</v>
      </c>
      <c r="D2937" s="7">
        <v>0</v>
      </c>
      <c r="E2937" s="58"/>
      <c r="F2937" s="95"/>
      <c r="G2937" s="7">
        <v>0</v>
      </c>
      <c r="H2937" s="58"/>
      <c r="I2937" s="95"/>
      <c r="J2937" s="7">
        <v>0</v>
      </c>
      <c r="L2937" s="59"/>
      <c r="M2937" s="7">
        <v>0</v>
      </c>
    </row>
    <row r="2938" spans="1:13" hidden="1">
      <c r="A2938" s="21" t="s">
        <v>5618</v>
      </c>
      <c r="B2938" s="99" t="s">
        <v>5813</v>
      </c>
      <c r="C2938" s="71" t="s">
        <v>230</v>
      </c>
      <c r="D2938" s="125">
        <f>SUM(D2939:D2940)</f>
        <v>1000</v>
      </c>
      <c r="E2938" s="108"/>
      <c r="F2938" s="126"/>
      <c r="G2938" s="125">
        <f>SUM(G2939:G2940)</f>
        <v>400</v>
      </c>
      <c r="H2938" s="108"/>
      <c r="I2938" s="126"/>
      <c r="J2938" s="125">
        <f>SUM(J2939:J2940)</f>
        <v>220.6</v>
      </c>
      <c r="L2938" s="65"/>
      <c r="M2938" s="125">
        <f>SUM(M2939:M2940)</f>
        <v>0</v>
      </c>
    </row>
    <row r="2939" spans="1:13" hidden="1">
      <c r="A2939" s="21" t="s">
        <v>5618</v>
      </c>
      <c r="B2939" s="30" t="s">
        <v>5814</v>
      </c>
      <c r="C2939" s="36" t="s">
        <v>232</v>
      </c>
      <c r="D2939" s="128">
        <v>1000</v>
      </c>
      <c r="E2939" s="108">
        <f>IF(D2939&lt;G2939,G2939-D2939,0)</f>
        <v>0</v>
      </c>
      <c r="F2939" s="108">
        <f>IF(D2939&gt;G2939,D2939-G2939,0)</f>
        <v>600</v>
      </c>
      <c r="G2939" s="128">
        <v>400</v>
      </c>
      <c r="H2939" s="108"/>
      <c r="I2939" s="108">
        <v>179.4</v>
      </c>
      <c r="J2939" s="128">
        <f>+G2939+H2939-I2939</f>
        <v>220.6</v>
      </c>
      <c r="L2939" s="65"/>
      <c r="M2939" s="128">
        <v>0</v>
      </c>
    </row>
    <row r="2940" spans="1:13" customFormat="1" hidden="1">
      <c r="B2940" s="5" t="s">
        <v>2897</v>
      </c>
      <c r="C2940" s="9" t="s">
        <v>234</v>
      </c>
      <c r="D2940" s="7">
        <v>0</v>
      </c>
      <c r="E2940" s="58"/>
      <c r="F2940" s="95"/>
      <c r="G2940" s="7">
        <v>0</v>
      </c>
      <c r="H2940" s="58"/>
      <c r="I2940" s="95"/>
      <c r="J2940" s="7">
        <v>0</v>
      </c>
      <c r="L2940" s="59"/>
      <c r="M2940" s="7">
        <v>0</v>
      </c>
    </row>
    <row r="2941" spans="1:13" customFormat="1" hidden="1">
      <c r="B2941" s="1" t="s">
        <v>2898</v>
      </c>
      <c r="C2941" s="4" t="s">
        <v>236</v>
      </c>
      <c r="D2941" s="10">
        <f>SUM(D2942:D2945)</f>
        <v>0</v>
      </c>
      <c r="E2941" s="58"/>
      <c r="F2941" s="96"/>
      <c r="G2941" s="10">
        <f>SUM(G2942:G2945)</f>
        <v>0</v>
      </c>
      <c r="H2941" s="58"/>
      <c r="I2941" s="96"/>
      <c r="J2941" s="10">
        <f>SUM(J2942:J2945)</f>
        <v>0</v>
      </c>
      <c r="L2941" s="59"/>
      <c r="M2941" s="10">
        <f>SUM(M2942:M2945)</f>
        <v>0</v>
      </c>
    </row>
    <row r="2942" spans="1:13" customFormat="1" hidden="1">
      <c r="B2942" s="5" t="s">
        <v>2899</v>
      </c>
      <c r="C2942" s="9" t="s">
        <v>238</v>
      </c>
      <c r="D2942" s="7">
        <v>0</v>
      </c>
      <c r="E2942" s="58"/>
      <c r="F2942" s="95"/>
      <c r="G2942" s="7">
        <v>0</v>
      </c>
      <c r="H2942" s="58"/>
      <c r="I2942" s="95"/>
      <c r="J2942" s="7">
        <v>0</v>
      </c>
      <c r="L2942" s="59"/>
      <c r="M2942" s="7">
        <v>0</v>
      </c>
    </row>
    <row r="2943" spans="1:13" customFormat="1" hidden="1">
      <c r="B2943" s="5" t="s">
        <v>2900</v>
      </c>
      <c r="C2943" s="9" t="s">
        <v>240</v>
      </c>
      <c r="D2943" s="7">
        <v>0</v>
      </c>
      <c r="E2943" s="58"/>
      <c r="F2943" s="95"/>
      <c r="G2943" s="7">
        <v>0</v>
      </c>
      <c r="H2943" s="58"/>
      <c r="I2943" s="95"/>
      <c r="J2943" s="7">
        <v>0</v>
      </c>
      <c r="L2943" s="59"/>
      <c r="M2943" s="7">
        <v>0</v>
      </c>
    </row>
    <row r="2944" spans="1:13" customFormat="1" hidden="1">
      <c r="B2944" s="5" t="s">
        <v>2901</v>
      </c>
      <c r="C2944" s="9" t="s">
        <v>242</v>
      </c>
      <c r="D2944" s="7">
        <v>0</v>
      </c>
      <c r="E2944" s="58"/>
      <c r="F2944" s="95"/>
      <c r="G2944" s="7">
        <v>0</v>
      </c>
      <c r="H2944" s="58"/>
      <c r="I2944" s="95"/>
      <c r="J2944" s="7">
        <v>0</v>
      </c>
      <c r="L2944" s="59"/>
      <c r="M2944" s="7">
        <v>0</v>
      </c>
    </row>
    <row r="2945" spans="2:13" customFormat="1" hidden="1">
      <c r="B2945" s="5" t="s">
        <v>2902</v>
      </c>
      <c r="C2945" s="9" t="s">
        <v>244</v>
      </c>
      <c r="D2945" s="7">
        <v>0</v>
      </c>
      <c r="E2945" s="58"/>
      <c r="F2945" s="95"/>
      <c r="G2945" s="7">
        <v>0</v>
      </c>
      <c r="H2945" s="58"/>
      <c r="I2945" s="95"/>
      <c r="J2945" s="7">
        <v>0</v>
      </c>
      <c r="L2945" s="59"/>
      <c r="M2945" s="7">
        <v>0</v>
      </c>
    </row>
    <row r="2946" spans="2:13" customFormat="1" hidden="1">
      <c r="B2946" s="1" t="s">
        <v>2903</v>
      </c>
      <c r="C2946" s="4" t="s">
        <v>246</v>
      </c>
      <c r="D2946" s="10">
        <f>SUM(D2947:D2948)</f>
        <v>0</v>
      </c>
      <c r="E2946" s="58"/>
      <c r="F2946" s="96"/>
      <c r="G2946" s="10">
        <f>SUM(G2947:G2948)</f>
        <v>0</v>
      </c>
      <c r="H2946" s="58"/>
      <c r="I2946" s="96"/>
      <c r="J2946" s="10">
        <f>SUM(J2947:J2948)</f>
        <v>0</v>
      </c>
      <c r="L2946" s="59"/>
      <c r="M2946" s="10">
        <f>SUM(M2947:M2948)</f>
        <v>0</v>
      </c>
    </row>
    <row r="2947" spans="2:13" customFormat="1" hidden="1">
      <c r="B2947" s="5" t="s">
        <v>2904</v>
      </c>
      <c r="C2947" s="9" t="s">
        <v>248</v>
      </c>
      <c r="D2947" s="7">
        <v>0</v>
      </c>
      <c r="E2947" s="58"/>
      <c r="F2947" s="95"/>
      <c r="G2947" s="7">
        <v>0</v>
      </c>
      <c r="H2947" s="58"/>
      <c r="I2947" s="95"/>
      <c r="J2947" s="7">
        <v>0</v>
      </c>
      <c r="L2947" s="59"/>
      <c r="M2947" s="7">
        <v>0</v>
      </c>
    </row>
    <row r="2948" spans="2:13" customFormat="1" hidden="1">
      <c r="B2948" s="5" t="s">
        <v>2905</v>
      </c>
      <c r="C2948" s="9" t="s">
        <v>250</v>
      </c>
      <c r="D2948" s="7">
        <v>0</v>
      </c>
      <c r="E2948" s="58"/>
      <c r="F2948" s="95"/>
      <c r="G2948" s="7">
        <v>0</v>
      </c>
      <c r="H2948" s="58"/>
      <c r="I2948" s="95"/>
      <c r="J2948" s="7">
        <v>0</v>
      </c>
      <c r="L2948" s="59"/>
      <c r="M2948" s="7">
        <v>0</v>
      </c>
    </row>
    <row r="2949" spans="2:13" customFormat="1" hidden="1">
      <c r="B2949" s="1" t="s">
        <v>2906</v>
      </c>
      <c r="C2949" s="4" t="s">
        <v>252</v>
      </c>
      <c r="D2949" s="10">
        <f>SUM(D2950:D2958)</f>
        <v>0</v>
      </c>
      <c r="E2949" s="58"/>
      <c r="F2949" s="96"/>
      <c r="G2949" s="10">
        <f>SUM(G2950:G2958)</f>
        <v>0</v>
      </c>
      <c r="H2949" s="58"/>
      <c r="I2949" s="96"/>
      <c r="J2949" s="10">
        <f>SUM(J2950:J2958)</f>
        <v>0</v>
      </c>
      <c r="L2949" s="59"/>
      <c r="M2949" s="10">
        <f>SUM(M2950:M2958)</f>
        <v>0</v>
      </c>
    </row>
    <row r="2950" spans="2:13" customFormat="1" hidden="1">
      <c r="B2950" s="5" t="s">
        <v>2907</v>
      </c>
      <c r="C2950" s="9" t="s">
        <v>254</v>
      </c>
      <c r="D2950" s="7">
        <v>0</v>
      </c>
      <c r="E2950" s="58"/>
      <c r="F2950" s="95"/>
      <c r="G2950" s="7">
        <v>0</v>
      </c>
      <c r="H2950" s="58"/>
      <c r="I2950" s="95"/>
      <c r="J2950" s="7">
        <v>0</v>
      </c>
      <c r="L2950" s="59"/>
      <c r="M2950" s="7">
        <v>0</v>
      </c>
    </row>
    <row r="2951" spans="2:13" customFormat="1" hidden="1">
      <c r="B2951" s="5" t="s">
        <v>2908</v>
      </c>
      <c r="C2951" s="9" t="s">
        <v>256</v>
      </c>
      <c r="D2951" s="7">
        <v>0</v>
      </c>
      <c r="E2951" s="58"/>
      <c r="F2951" s="95"/>
      <c r="G2951" s="7">
        <v>0</v>
      </c>
      <c r="H2951" s="58"/>
      <c r="I2951" s="95"/>
      <c r="J2951" s="7">
        <v>0</v>
      </c>
      <c r="L2951" s="59"/>
      <c r="M2951" s="7">
        <v>0</v>
      </c>
    </row>
    <row r="2952" spans="2:13" customFormat="1" hidden="1">
      <c r="B2952" s="5" t="s">
        <v>2909</v>
      </c>
      <c r="C2952" s="9" t="s">
        <v>258</v>
      </c>
      <c r="D2952" s="7">
        <v>0</v>
      </c>
      <c r="E2952" s="58"/>
      <c r="F2952" s="95"/>
      <c r="G2952" s="7">
        <v>0</v>
      </c>
      <c r="H2952" s="58"/>
      <c r="I2952" s="95"/>
      <c r="J2952" s="7">
        <v>0</v>
      </c>
      <c r="L2952" s="59"/>
      <c r="M2952" s="7">
        <v>0</v>
      </c>
    </row>
    <row r="2953" spans="2:13" customFormat="1" hidden="1">
      <c r="B2953" s="5" t="s">
        <v>2910</v>
      </c>
      <c r="C2953" s="9" t="s">
        <v>260</v>
      </c>
      <c r="D2953" s="7">
        <v>0</v>
      </c>
      <c r="E2953" s="58"/>
      <c r="F2953" s="95"/>
      <c r="G2953" s="7">
        <v>0</v>
      </c>
      <c r="H2953" s="58"/>
      <c r="I2953" s="95"/>
      <c r="J2953" s="7">
        <v>0</v>
      </c>
      <c r="L2953" s="59"/>
      <c r="M2953" s="7">
        <v>0</v>
      </c>
    </row>
    <row r="2954" spans="2:13" customFormat="1" hidden="1">
      <c r="B2954" s="5" t="s">
        <v>2911</v>
      </c>
      <c r="C2954" s="9" t="s">
        <v>262</v>
      </c>
      <c r="D2954" s="7">
        <v>0</v>
      </c>
      <c r="E2954" s="58"/>
      <c r="F2954" s="95"/>
      <c r="G2954" s="7">
        <v>0</v>
      </c>
      <c r="H2954" s="58"/>
      <c r="I2954" s="95"/>
      <c r="J2954" s="7">
        <v>0</v>
      </c>
      <c r="L2954" s="59"/>
      <c r="M2954" s="7">
        <v>0</v>
      </c>
    </row>
    <row r="2955" spans="2:13" customFormat="1" hidden="1">
      <c r="B2955" s="5" t="s">
        <v>2912</v>
      </c>
      <c r="C2955" s="9" t="s">
        <v>264</v>
      </c>
      <c r="D2955" s="7">
        <v>0</v>
      </c>
      <c r="E2955" s="58"/>
      <c r="F2955" s="95"/>
      <c r="G2955" s="7">
        <v>0</v>
      </c>
      <c r="H2955" s="58"/>
      <c r="I2955" s="95"/>
      <c r="J2955" s="7">
        <v>0</v>
      </c>
      <c r="L2955" s="59"/>
      <c r="M2955" s="7">
        <v>0</v>
      </c>
    </row>
    <row r="2956" spans="2:13" customFormat="1" hidden="1">
      <c r="B2956" s="5" t="s">
        <v>2913</v>
      </c>
      <c r="C2956" s="9" t="s">
        <v>266</v>
      </c>
      <c r="D2956" s="7">
        <v>0</v>
      </c>
      <c r="E2956" s="58"/>
      <c r="F2956" s="95"/>
      <c r="G2956" s="7">
        <v>0</v>
      </c>
      <c r="H2956" s="58"/>
      <c r="I2956" s="95"/>
      <c r="J2956" s="7">
        <v>0</v>
      </c>
      <c r="L2956" s="59"/>
      <c r="M2956" s="7">
        <v>0</v>
      </c>
    </row>
    <row r="2957" spans="2:13" customFormat="1" hidden="1">
      <c r="B2957" s="5" t="s">
        <v>2914</v>
      </c>
      <c r="C2957" s="9" t="s">
        <v>268</v>
      </c>
      <c r="D2957" s="7">
        <v>0</v>
      </c>
      <c r="E2957" s="58"/>
      <c r="F2957" s="95"/>
      <c r="G2957" s="7">
        <v>0</v>
      </c>
      <c r="H2957" s="58"/>
      <c r="I2957" s="95"/>
      <c r="J2957" s="7">
        <v>0</v>
      </c>
      <c r="L2957" s="59"/>
      <c r="M2957" s="7">
        <v>0</v>
      </c>
    </row>
    <row r="2958" spans="2:13" customFormat="1" hidden="1">
      <c r="B2958" s="5" t="s">
        <v>2915</v>
      </c>
      <c r="C2958" s="9" t="s">
        <v>270</v>
      </c>
      <c r="D2958" s="7">
        <v>0</v>
      </c>
      <c r="E2958" s="58"/>
      <c r="F2958" s="95"/>
      <c r="G2958" s="7">
        <v>0</v>
      </c>
      <c r="H2958" s="58"/>
      <c r="I2958" s="95"/>
      <c r="J2958" s="7">
        <v>0</v>
      </c>
      <c r="L2958" s="59"/>
      <c r="M2958" s="7">
        <v>0</v>
      </c>
    </row>
    <row r="2959" spans="2:13" customFormat="1" hidden="1">
      <c r="B2959" s="1" t="s">
        <v>2916</v>
      </c>
      <c r="C2959" s="4" t="s">
        <v>271</v>
      </c>
      <c r="D2959" s="3">
        <f>D2960+D2972+D2983+D2994+D3008+D3019+D3027+D3040+D3046</f>
        <v>0</v>
      </c>
      <c r="E2959" s="58"/>
      <c r="F2959" s="94"/>
      <c r="G2959" s="3">
        <f>G2960+G2972+G2983+G2994+G3008+G3019+G3027+G3040+G3046</f>
        <v>0</v>
      </c>
      <c r="H2959" s="58"/>
      <c r="I2959" s="94"/>
      <c r="J2959" s="3">
        <f>J2960+J2972+J2983+J2994+J3008+J3019+J3027+J3040+J3046</f>
        <v>0</v>
      </c>
      <c r="L2959" s="59"/>
      <c r="M2959" s="3">
        <f>M2960+M2972+M2983+M2994+M3008+M3019+M3027+M3040+M3046</f>
        <v>0</v>
      </c>
    </row>
    <row r="2960" spans="2:13" customFormat="1" hidden="1">
      <c r="B2960" s="1" t="s">
        <v>2917</v>
      </c>
      <c r="C2960" s="4" t="s">
        <v>273</v>
      </c>
      <c r="D2960" s="10">
        <f>SUM(D2961:D2971)</f>
        <v>0</v>
      </c>
      <c r="E2960" s="58"/>
      <c r="F2960" s="96"/>
      <c r="G2960" s="10">
        <f>SUM(G2961:G2971)</f>
        <v>0</v>
      </c>
      <c r="H2960" s="58"/>
      <c r="I2960" s="96"/>
      <c r="J2960" s="10">
        <f>SUM(J2961:J2971)</f>
        <v>0</v>
      </c>
      <c r="L2960" s="59"/>
      <c r="M2960" s="10">
        <f>SUM(M2961:M2971)</f>
        <v>0</v>
      </c>
    </row>
    <row r="2961" spans="2:13" customFormat="1" hidden="1">
      <c r="B2961" s="5" t="s">
        <v>2918</v>
      </c>
      <c r="C2961" s="9" t="s">
        <v>275</v>
      </c>
      <c r="D2961" s="7">
        <v>0</v>
      </c>
      <c r="E2961" s="58"/>
      <c r="F2961" s="95"/>
      <c r="G2961" s="7">
        <v>0</v>
      </c>
      <c r="H2961" s="58"/>
      <c r="I2961" s="95"/>
      <c r="J2961" s="7">
        <v>0</v>
      </c>
      <c r="L2961" s="59"/>
      <c r="M2961" s="7">
        <v>0</v>
      </c>
    </row>
    <row r="2962" spans="2:13" customFormat="1" hidden="1">
      <c r="B2962" s="5" t="s">
        <v>2919</v>
      </c>
      <c r="C2962" s="9" t="s">
        <v>277</v>
      </c>
      <c r="D2962" s="7">
        <v>0</v>
      </c>
      <c r="E2962" s="58"/>
      <c r="F2962" s="95"/>
      <c r="G2962" s="7">
        <v>0</v>
      </c>
      <c r="H2962" s="58"/>
      <c r="I2962" s="95"/>
      <c r="J2962" s="7">
        <v>0</v>
      </c>
      <c r="L2962" s="59"/>
      <c r="M2962" s="7">
        <v>0</v>
      </c>
    </row>
    <row r="2963" spans="2:13" customFormat="1" hidden="1">
      <c r="B2963" s="5" t="s">
        <v>2920</v>
      </c>
      <c r="C2963" s="9" t="s">
        <v>279</v>
      </c>
      <c r="D2963" s="7">
        <v>0</v>
      </c>
      <c r="E2963" s="58"/>
      <c r="F2963" s="95"/>
      <c r="G2963" s="7">
        <v>0</v>
      </c>
      <c r="H2963" s="58"/>
      <c r="I2963" s="95"/>
      <c r="J2963" s="7">
        <v>0</v>
      </c>
      <c r="L2963" s="59"/>
      <c r="M2963" s="7">
        <v>0</v>
      </c>
    </row>
    <row r="2964" spans="2:13" customFormat="1" hidden="1">
      <c r="B2964" s="5" t="s">
        <v>2921</v>
      </c>
      <c r="C2964" s="9" t="s">
        <v>281</v>
      </c>
      <c r="D2964" s="7">
        <v>0</v>
      </c>
      <c r="E2964" s="58"/>
      <c r="F2964" s="95"/>
      <c r="G2964" s="7">
        <v>0</v>
      </c>
      <c r="H2964" s="58"/>
      <c r="I2964" s="95"/>
      <c r="J2964" s="7">
        <v>0</v>
      </c>
      <c r="L2964" s="59"/>
      <c r="M2964" s="7">
        <v>0</v>
      </c>
    </row>
    <row r="2965" spans="2:13" customFormat="1" hidden="1">
      <c r="B2965" s="5" t="s">
        <v>2922</v>
      </c>
      <c r="C2965" s="9" t="s">
        <v>283</v>
      </c>
      <c r="D2965" s="7">
        <v>0</v>
      </c>
      <c r="E2965" s="58"/>
      <c r="F2965" s="95"/>
      <c r="G2965" s="7">
        <v>0</v>
      </c>
      <c r="H2965" s="58"/>
      <c r="I2965" s="95"/>
      <c r="J2965" s="7">
        <v>0</v>
      </c>
      <c r="L2965" s="59"/>
      <c r="M2965" s="7">
        <v>0</v>
      </c>
    </row>
    <row r="2966" spans="2:13" customFormat="1" hidden="1">
      <c r="B2966" s="5" t="s">
        <v>2923</v>
      </c>
      <c r="C2966" s="9" t="s">
        <v>285</v>
      </c>
      <c r="D2966" s="7">
        <v>0</v>
      </c>
      <c r="E2966" s="58"/>
      <c r="F2966" s="95"/>
      <c r="G2966" s="7">
        <v>0</v>
      </c>
      <c r="H2966" s="58"/>
      <c r="I2966" s="95"/>
      <c r="J2966" s="7">
        <v>0</v>
      </c>
      <c r="L2966" s="59"/>
      <c r="M2966" s="7">
        <v>0</v>
      </c>
    </row>
    <row r="2967" spans="2:13" customFormat="1" hidden="1">
      <c r="B2967" s="5" t="s">
        <v>2924</v>
      </c>
      <c r="C2967" s="9" t="s">
        <v>287</v>
      </c>
      <c r="D2967" s="7">
        <v>0</v>
      </c>
      <c r="E2967" s="58"/>
      <c r="F2967" s="95"/>
      <c r="G2967" s="7">
        <v>0</v>
      </c>
      <c r="H2967" s="58"/>
      <c r="I2967" s="95"/>
      <c r="J2967" s="7">
        <v>0</v>
      </c>
      <c r="L2967" s="59"/>
      <c r="M2967" s="7">
        <v>0</v>
      </c>
    </row>
    <row r="2968" spans="2:13" customFormat="1" hidden="1">
      <c r="B2968" s="5" t="s">
        <v>2925</v>
      </c>
      <c r="C2968" s="9" t="s">
        <v>289</v>
      </c>
      <c r="D2968" s="7">
        <v>0</v>
      </c>
      <c r="E2968" s="58"/>
      <c r="F2968" s="95"/>
      <c r="G2968" s="7">
        <v>0</v>
      </c>
      <c r="H2968" s="58"/>
      <c r="I2968" s="95"/>
      <c r="J2968" s="7">
        <v>0</v>
      </c>
      <c r="L2968" s="59"/>
      <c r="M2968" s="7">
        <v>0</v>
      </c>
    </row>
    <row r="2969" spans="2:13" customFormat="1" hidden="1">
      <c r="B2969" s="5" t="s">
        <v>2926</v>
      </c>
      <c r="C2969" s="9" t="s">
        <v>291</v>
      </c>
      <c r="D2969" s="7">
        <v>0</v>
      </c>
      <c r="E2969" s="58"/>
      <c r="F2969" s="95"/>
      <c r="G2969" s="7">
        <v>0</v>
      </c>
      <c r="H2969" s="58"/>
      <c r="I2969" s="95"/>
      <c r="J2969" s="7">
        <v>0</v>
      </c>
      <c r="L2969" s="59"/>
      <c r="M2969" s="7">
        <v>0</v>
      </c>
    </row>
    <row r="2970" spans="2:13" customFormat="1" hidden="1">
      <c r="B2970" s="5" t="s">
        <v>2927</v>
      </c>
      <c r="C2970" s="9" t="s">
        <v>293</v>
      </c>
      <c r="D2970" s="7">
        <v>0</v>
      </c>
      <c r="E2970" s="58"/>
      <c r="F2970" s="95"/>
      <c r="G2970" s="7">
        <v>0</v>
      </c>
      <c r="H2970" s="58"/>
      <c r="I2970" s="95"/>
      <c r="J2970" s="7">
        <v>0</v>
      </c>
      <c r="L2970" s="59"/>
      <c r="M2970" s="7">
        <v>0</v>
      </c>
    </row>
    <row r="2971" spans="2:13" customFormat="1" hidden="1">
      <c r="B2971" s="5" t="s">
        <v>2928</v>
      </c>
      <c r="C2971" s="9" t="s">
        <v>295</v>
      </c>
      <c r="D2971" s="7">
        <v>0</v>
      </c>
      <c r="E2971" s="58"/>
      <c r="F2971" s="95"/>
      <c r="G2971" s="7">
        <v>0</v>
      </c>
      <c r="H2971" s="58"/>
      <c r="I2971" s="95"/>
      <c r="J2971" s="7">
        <v>0</v>
      </c>
      <c r="L2971" s="59"/>
      <c r="M2971" s="7">
        <v>0</v>
      </c>
    </row>
    <row r="2972" spans="2:13" customFormat="1" hidden="1">
      <c r="B2972" s="1" t="s">
        <v>2929</v>
      </c>
      <c r="C2972" s="4" t="s">
        <v>297</v>
      </c>
      <c r="D2972" s="10">
        <f>SUM(D2973:D2982)</f>
        <v>0</v>
      </c>
      <c r="E2972" s="58"/>
      <c r="F2972" s="96"/>
      <c r="G2972" s="10">
        <f>SUM(G2973:G2982)</f>
        <v>0</v>
      </c>
      <c r="H2972" s="58"/>
      <c r="I2972" s="96"/>
      <c r="J2972" s="10">
        <f>SUM(J2973:J2982)</f>
        <v>0</v>
      </c>
      <c r="L2972" s="59"/>
      <c r="M2972" s="10">
        <f>SUM(M2973:M2982)</f>
        <v>0</v>
      </c>
    </row>
    <row r="2973" spans="2:13" customFormat="1" hidden="1">
      <c r="B2973" s="5" t="s">
        <v>2930</v>
      </c>
      <c r="C2973" s="9" t="s">
        <v>299</v>
      </c>
      <c r="D2973" s="7">
        <v>0</v>
      </c>
      <c r="E2973" s="58"/>
      <c r="F2973" s="95"/>
      <c r="G2973" s="7">
        <v>0</v>
      </c>
      <c r="H2973" s="58"/>
      <c r="I2973" s="95"/>
      <c r="J2973" s="7">
        <v>0</v>
      </c>
      <c r="L2973" s="59"/>
      <c r="M2973" s="7">
        <v>0</v>
      </c>
    </row>
    <row r="2974" spans="2:13" customFormat="1" hidden="1">
      <c r="B2974" s="5" t="s">
        <v>2931</v>
      </c>
      <c r="C2974" s="9" t="s">
        <v>301</v>
      </c>
      <c r="D2974" s="7">
        <v>0</v>
      </c>
      <c r="E2974" s="58"/>
      <c r="F2974" s="95"/>
      <c r="G2974" s="7">
        <v>0</v>
      </c>
      <c r="H2974" s="58"/>
      <c r="I2974" s="95"/>
      <c r="J2974" s="7">
        <v>0</v>
      </c>
      <c r="L2974" s="59"/>
      <c r="M2974" s="7">
        <v>0</v>
      </c>
    </row>
    <row r="2975" spans="2:13" customFormat="1" hidden="1">
      <c r="B2975" s="5" t="s">
        <v>2932</v>
      </c>
      <c r="C2975" s="9" t="s">
        <v>303</v>
      </c>
      <c r="D2975" s="7">
        <v>0</v>
      </c>
      <c r="E2975" s="58"/>
      <c r="F2975" s="95"/>
      <c r="G2975" s="7">
        <v>0</v>
      </c>
      <c r="H2975" s="58"/>
      <c r="I2975" s="95"/>
      <c r="J2975" s="7">
        <v>0</v>
      </c>
      <c r="L2975" s="59"/>
      <c r="M2975" s="7">
        <v>0</v>
      </c>
    </row>
    <row r="2976" spans="2:13" customFormat="1" hidden="1">
      <c r="B2976" s="5" t="s">
        <v>2933</v>
      </c>
      <c r="C2976" s="9" t="s">
        <v>305</v>
      </c>
      <c r="D2976" s="7">
        <v>0</v>
      </c>
      <c r="E2976" s="58"/>
      <c r="F2976" s="95"/>
      <c r="G2976" s="7">
        <v>0</v>
      </c>
      <c r="H2976" s="58"/>
      <c r="I2976" s="95"/>
      <c r="J2976" s="7">
        <v>0</v>
      </c>
      <c r="L2976" s="59"/>
      <c r="M2976" s="7">
        <v>0</v>
      </c>
    </row>
    <row r="2977" spans="2:13" customFormat="1" hidden="1">
      <c r="B2977" s="5" t="s">
        <v>2934</v>
      </c>
      <c r="C2977" s="9" t="s">
        <v>307</v>
      </c>
      <c r="D2977" s="7">
        <v>0</v>
      </c>
      <c r="E2977" s="58"/>
      <c r="F2977" s="95"/>
      <c r="G2977" s="7">
        <v>0</v>
      </c>
      <c r="H2977" s="58"/>
      <c r="I2977" s="95"/>
      <c r="J2977" s="7">
        <v>0</v>
      </c>
      <c r="L2977" s="59"/>
      <c r="M2977" s="7">
        <v>0</v>
      </c>
    </row>
    <row r="2978" spans="2:13" customFormat="1" hidden="1">
      <c r="B2978" s="5" t="s">
        <v>2935</v>
      </c>
      <c r="C2978" s="9" t="s">
        <v>309</v>
      </c>
      <c r="D2978" s="7">
        <v>0</v>
      </c>
      <c r="E2978" s="58"/>
      <c r="F2978" s="95"/>
      <c r="G2978" s="7">
        <v>0</v>
      </c>
      <c r="H2978" s="58"/>
      <c r="I2978" s="95"/>
      <c r="J2978" s="7">
        <v>0</v>
      </c>
      <c r="L2978" s="59"/>
      <c r="M2978" s="7">
        <v>0</v>
      </c>
    </row>
    <row r="2979" spans="2:13" customFormat="1" hidden="1">
      <c r="B2979" s="5" t="s">
        <v>2936</v>
      </c>
      <c r="C2979" s="9" t="s">
        <v>311</v>
      </c>
      <c r="D2979" s="7">
        <v>0</v>
      </c>
      <c r="E2979" s="58"/>
      <c r="F2979" s="95"/>
      <c r="G2979" s="7">
        <v>0</v>
      </c>
      <c r="H2979" s="58"/>
      <c r="I2979" s="95"/>
      <c r="J2979" s="7">
        <v>0</v>
      </c>
      <c r="L2979" s="59"/>
      <c r="M2979" s="7">
        <v>0</v>
      </c>
    </row>
    <row r="2980" spans="2:13" customFormat="1" hidden="1">
      <c r="B2980" s="5" t="s">
        <v>2937</v>
      </c>
      <c r="C2980" s="9" t="s">
        <v>313</v>
      </c>
      <c r="D2980" s="7">
        <v>0</v>
      </c>
      <c r="E2980" s="58"/>
      <c r="F2980" s="95"/>
      <c r="G2980" s="7">
        <v>0</v>
      </c>
      <c r="H2980" s="58"/>
      <c r="I2980" s="95"/>
      <c r="J2980" s="7">
        <v>0</v>
      </c>
      <c r="L2980" s="59"/>
      <c r="M2980" s="7">
        <v>0</v>
      </c>
    </row>
    <row r="2981" spans="2:13" customFormat="1" hidden="1">
      <c r="B2981" s="5" t="s">
        <v>2938</v>
      </c>
      <c r="C2981" s="9" t="s">
        <v>315</v>
      </c>
      <c r="D2981" s="7">
        <v>0</v>
      </c>
      <c r="E2981" s="58"/>
      <c r="F2981" s="95"/>
      <c r="G2981" s="7">
        <v>0</v>
      </c>
      <c r="H2981" s="58"/>
      <c r="I2981" s="95"/>
      <c r="J2981" s="7">
        <v>0</v>
      </c>
      <c r="L2981" s="59"/>
      <c r="M2981" s="7">
        <v>0</v>
      </c>
    </row>
    <row r="2982" spans="2:13" customFormat="1" hidden="1">
      <c r="B2982" s="5" t="s">
        <v>2939</v>
      </c>
      <c r="C2982" s="9" t="s">
        <v>317</v>
      </c>
      <c r="D2982" s="7">
        <v>0</v>
      </c>
      <c r="E2982" s="58"/>
      <c r="F2982" s="95"/>
      <c r="G2982" s="7">
        <v>0</v>
      </c>
      <c r="H2982" s="58"/>
      <c r="I2982" s="95"/>
      <c r="J2982" s="7">
        <v>0</v>
      </c>
      <c r="L2982" s="59"/>
      <c r="M2982" s="7">
        <v>0</v>
      </c>
    </row>
    <row r="2983" spans="2:13" customFormat="1" hidden="1">
      <c r="B2983" s="1" t="s">
        <v>2940</v>
      </c>
      <c r="C2983" s="4" t="s">
        <v>5452</v>
      </c>
      <c r="D2983" s="10">
        <f>SUM(D2984:D2993)</f>
        <v>0</v>
      </c>
      <c r="E2983" s="58"/>
      <c r="F2983" s="96"/>
      <c r="G2983" s="10">
        <f>SUM(G2984:G2993)</f>
        <v>0</v>
      </c>
      <c r="H2983" s="58"/>
      <c r="I2983" s="96"/>
      <c r="J2983" s="10">
        <f>SUM(J2984:J2993)</f>
        <v>0</v>
      </c>
      <c r="L2983" s="59"/>
      <c r="M2983" s="10">
        <f>SUM(M2984:M2993)</f>
        <v>0</v>
      </c>
    </row>
    <row r="2984" spans="2:13" customFormat="1" hidden="1">
      <c r="B2984" s="5" t="s">
        <v>2941</v>
      </c>
      <c r="C2984" s="9" t="s">
        <v>320</v>
      </c>
      <c r="D2984" s="7">
        <v>0</v>
      </c>
      <c r="E2984" s="58"/>
      <c r="F2984" s="95"/>
      <c r="G2984" s="7">
        <v>0</v>
      </c>
      <c r="H2984" s="58"/>
      <c r="I2984" s="95"/>
      <c r="J2984" s="7">
        <v>0</v>
      </c>
      <c r="L2984" s="59"/>
      <c r="M2984" s="7">
        <v>0</v>
      </c>
    </row>
    <row r="2985" spans="2:13" customFormat="1" hidden="1">
      <c r="B2985" s="5" t="s">
        <v>2942</v>
      </c>
      <c r="C2985" s="9" t="s">
        <v>322</v>
      </c>
      <c r="D2985" s="7">
        <v>0</v>
      </c>
      <c r="E2985" s="58"/>
      <c r="F2985" s="95"/>
      <c r="G2985" s="7">
        <v>0</v>
      </c>
      <c r="H2985" s="58"/>
      <c r="I2985" s="95"/>
      <c r="J2985" s="7">
        <v>0</v>
      </c>
      <c r="L2985" s="59"/>
      <c r="M2985" s="7">
        <v>0</v>
      </c>
    </row>
    <row r="2986" spans="2:13" customFormat="1" hidden="1">
      <c r="B2986" s="5" t="s">
        <v>2943</v>
      </c>
      <c r="C2986" s="9" t="s">
        <v>324</v>
      </c>
      <c r="D2986" s="7">
        <v>0</v>
      </c>
      <c r="E2986" s="58"/>
      <c r="F2986" s="95"/>
      <c r="G2986" s="7">
        <v>0</v>
      </c>
      <c r="H2986" s="58"/>
      <c r="I2986" s="95"/>
      <c r="J2986" s="7">
        <v>0</v>
      </c>
      <c r="L2986" s="59"/>
      <c r="M2986" s="7">
        <v>0</v>
      </c>
    </row>
    <row r="2987" spans="2:13" customFormat="1" hidden="1">
      <c r="B2987" s="5" t="s">
        <v>2944</v>
      </c>
      <c r="C2987" s="9" t="s">
        <v>326</v>
      </c>
      <c r="D2987" s="7">
        <v>0</v>
      </c>
      <c r="E2987" s="58"/>
      <c r="F2987" s="95"/>
      <c r="G2987" s="7">
        <v>0</v>
      </c>
      <c r="H2987" s="58"/>
      <c r="I2987" s="95"/>
      <c r="J2987" s="7">
        <v>0</v>
      </c>
      <c r="L2987" s="59"/>
      <c r="M2987" s="7">
        <v>0</v>
      </c>
    </row>
    <row r="2988" spans="2:13" customFormat="1" hidden="1">
      <c r="B2988" s="5" t="s">
        <v>2945</v>
      </c>
      <c r="C2988" s="9" t="s">
        <v>328</v>
      </c>
      <c r="D2988" s="7">
        <v>0</v>
      </c>
      <c r="E2988" s="58"/>
      <c r="F2988" s="95"/>
      <c r="G2988" s="7">
        <v>0</v>
      </c>
      <c r="H2988" s="58"/>
      <c r="I2988" s="95"/>
      <c r="J2988" s="7">
        <v>0</v>
      </c>
      <c r="L2988" s="59"/>
      <c r="M2988" s="7">
        <v>0</v>
      </c>
    </row>
    <row r="2989" spans="2:13" customFormat="1" hidden="1">
      <c r="B2989" s="5" t="s">
        <v>2946</v>
      </c>
      <c r="C2989" s="9" t="s">
        <v>330</v>
      </c>
      <c r="D2989" s="7">
        <v>0</v>
      </c>
      <c r="E2989" s="58"/>
      <c r="F2989" s="95"/>
      <c r="G2989" s="7">
        <v>0</v>
      </c>
      <c r="H2989" s="58"/>
      <c r="I2989" s="95"/>
      <c r="J2989" s="7">
        <v>0</v>
      </c>
      <c r="L2989" s="59"/>
      <c r="M2989" s="7">
        <v>0</v>
      </c>
    </row>
    <row r="2990" spans="2:13" customFormat="1" hidden="1">
      <c r="B2990" s="5" t="s">
        <v>2947</v>
      </c>
      <c r="C2990" s="9" t="s">
        <v>332</v>
      </c>
      <c r="D2990" s="7">
        <v>0</v>
      </c>
      <c r="E2990" s="58"/>
      <c r="F2990" s="95"/>
      <c r="G2990" s="7">
        <v>0</v>
      </c>
      <c r="H2990" s="58"/>
      <c r="I2990" s="95"/>
      <c r="J2990" s="7">
        <v>0</v>
      </c>
      <c r="L2990" s="59"/>
      <c r="M2990" s="7">
        <v>0</v>
      </c>
    </row>
    <row r="2991" spans="2:13" customFormat="1" hidden="1">
      <c r="B2991" s="5" t="s">
        <v>2948</v>
      </c>
      <c r="C2991" s="9" t="s">
        <v>334</v>
      </c>
      <c r="D2991" s="7">
        <v>0</v>
      </c>
      <c r="E2991" s="58"/>
      <c r="F2991" s="95"/>
      <c r="G2991" s="7">
        <v>0</v>
      </c>
      <c r="H2991" s="58"/>
      <c r="I2991" s="95"/>
      <c r="J2991" s="7">
        <v>0</v>
      </c>
      <c r="L2991" s="59"/>
      <c r="M2991" s="7">
        <v>0</v>
      </c>
    </row>
    <row r="2992" spans="2:13" customFormat="1" hidden="1">
      <c r="B2992" s="5" t="s">
        <v>2949</v>
      </c>
      <c r="C2992" s="9" t="s">
        <v>336</v>
      </c>
      <c r="D2992" s="7">
        <v>0</v>
      </c>
      <c r="E2992" s="58"/>
      <c r="F2992" s="95"/>
      <c r="G2992" s="7">
        <v>0</v>
      </c>
      <c r="H2992" s="58"/>
      <c r="I2992" s="95"/>
      <c r="J2992" s="7">
        <v>0</v>
      </c>
      <c r="L2992" s="59"/>
      <c r="M2992" s="7">
        <v>0</v>
      </c>
    </row>
    <row r="2993" spans="2:13" customFormat="1" hidden="1">
      <c r="B2993" s="5" t="s">
        <v>2950</v>
      </c>
      <c r="C2993" s="9" t="s">
        <v>338</v>
      </c>
      <c r="D2993" s="7">
        <v>0</v>
      </c>
      <c r="E2993" s="58"/>
      <c r="F2993" s="95"/>
      <c r="G2993" s="7">
        <v>0</v>
      </c>
      <c r="H2993" s="58"/>
      <c r="I2993" s="95"/>
      <c r="J2993" s="7">
        <v>0</v>
      </c>
      <c r="L2993" s="59"/>
      <c r="M2993" s="7">
        <v>0</v>
      </c>
    </row>
    <row r="2994" spans="2:13" customFormat="1" hidden="1">
      <c r="B2994" s="1" t="s">
        <v>2951</v>
      </c>
      <c r="C2994" s="4" t="s">
        <v>340</v>
      </c>
      <c r="D2994" s="10">
        <f>SUM(D2995:D3007)</f>
        <v>0</v>
      </c>
      <c r="E2994" s="58"/>
      <c r="F2994" s="96"/>
      <c r="G2994" s="10">
        <f>SUM(G2995:G3007)</f>
        <v>0</v>
      </c>
      <c r="H2994" s="58"/>
      <c r="I2994" s="96"/>
      <c r="J2994" s="10">
        <f>SUM(J2995:J3007)</f>
        <v>0</v>
      </c>
      <c r="L2994" s="59"/>
      <c r="M2994" s="10">
        <f>SUM(M2995:M3007)</f>
        <v>0</v>
      </c>
    </row>
    <row r="2995" spans="2:13" customFormat="1" hidden="1">
      <c r="B2995" s="5" t="s">
        <v>5360</v>
      </c>
      <c r="C2995" s="9" t="s">
        <v>341</v>
      </c>
      <c r="D2995" s="7">
        <v>0</v>
      </c>
      <c r="E2995" s="58"/>
      <c r="F2995" s="95"/>
      <c r="G2995" s="7">
        <v>0</v>
      </c>
      <c r="H2995" s="58"/>
      <c r="I2995" s="95"/>
      <c r="J2995" s="7">
        <v>0</v>
      </c>
      <c r="L2995" s="59"/>
      <c r="M2995" s="7">
        <v>0</v>
      </c>
    </row>
    <row r="2996" spans="2:13" customFormat="1" hidden="1">
      <c r="B2996" s="5" t="s">
        <v>5361</v>
      </c>
      <c r="C2996" s="9" t="s">
        <v>342</v>
      </c>
      <c r="D2996" s="7">
        <v>0</v>
      </c>
      <c r="E2996" s="58"/>
      <c r="F2996" s="95"/>
      <c r="G2996" s="7">
        <v>0</v>
      </c>
      <c r="H2996" s="58"/>
      <c r="I2996" s="95"/>
      <c r="J2996" s="7">
        <v>0</v>
      </c>
      <c r="L2996" s="59"/>
      <c r="M2996" s="7">
        <v>0</v>
      </c>
    </row>
    <row r="2997" spans="2:13" customFormat="1" hidden="1">
      <c r="B2997" s="5" t="s">
        <v>5362</v>
      </c>
      <c r="C2997" s="9" t="s">
        <v>343</v>
      </c>
      <c r="D2997" s="7">
        <v>0</v>
      </c>
      <c r="E2997" s="58"/>
      <c r="F2997" s="95"/>
      <c r="G2997" s="7">
        <v>0</v>
      </c>
      <c r="H2997" s="58"/>
      <c r="I2997" s="95"/>
      <c r="J2997" s="7">
        <v>0</v>
      </c>
      <c r="L2997" s="59"/>
      <c r="M2997" s="7">
        <v>0</v>
      </c>
    </row>
    <row r="2998" spans="2:13" customFormat="1" hidden="1">
      <c r="B2998" s="5" t="s">
        <v>5363</v>
      </c>
      <c r="C2998" s="9" t="s">
        <v>344</v>
      </c>
      <c r="D2998" s="7">
        <v>0</v>
      </c>
      <c r="E2998" s="58"/>
      <c r="F2998" s="95"/>
      <c r="G2998" s="7">
        <v>0</v>
      </c>
      <c r="H2998" s="58"/>
      <c r="I2998" s="95"/>
      <c r="J2998" s="7">
        <v>0</v>
      </c>
      <c r="L2998" s="59"/>
      <c r="M2998" s="7">
        <v>0</v>
      </c>
    </row>
    <row r="2999" spans="2:13" customFormat="1" hidden="1">
      <c r="B2999" s="5" t="s">
        <v>5364</v>
      </c>
      <c r="C2999" s="9" t="s">
        <v>345</v>
      </c>
      <c r="D2999" s="7">
        <v>0</v>
      </c>
      <c r="E2999" s="58"/>
      <c r="F2999" s="95"/>
      <c r="G2999" s="7">
        <v>0</v>
      </c>
      <c r="H2999" s="58"/>
      <c r="I2999" s="95"/>
      <c r="J2999" s="7">
        <v>0</v>
      </c>
      <c r="L2999" s="59"/>
      <c r="M2999" s="7">
        <v>0</v>
      </c>
    </row>
    <row r="3000" spans="2:13" customFormat="1" hidden="1">
      <c r="B3000" s="5" t="s">
        <v>5365</v>
      </c>
      <c r="C3000" s="9" t="s">
        <v>346</v>
      </c>
      <c r="D3000" s="7">
        <v>0</v>
      </c>
      <c r="E3000" s="58"/>
      <c r="F3000" s="95"/>
      <c r="G3000" s="7">
        <v>0</v>
      </c>
      <c r="H3000" s="58"/>
      <c r="I3000" s="95"/>
      <c r="J3000" s="7">
        <v>0</v>
      </c>
      <c r="L3000" s="59"/>
      <c r="M3000" s="7">
        <v>0</v>
      </c>
    </row>
    <row r="3001" spans="2:13" customFormat="1" hidden="1">
      <c r="B3001" s="5" t="s">
        <v>5366</v>
      </c>
      <c r="C3001" s="9" t="s">
        <v>347</v>
      </c>
      <c r="D3001" s="7">
        <v>0</v>
      </c>
      <c r="E3001" s="58"/>
      <c r="F3001" s="95"/>
      <c r="G3001" s="7">
        <v>0</v>
      </c>
      <c r="H3001" s="58"/>
      <c r="I3001" s="95"/>
      <c r="J3001" s="7">
        <v>0</v>
      </c>
      <c r="L3001" s="59"/>
      <c r="M3001" s="7">
        <v>0</v>
      </c>
    </row>
    <row r="3002" spans="2:13" customFormat="1" hidden="1">
      <c r="B3002" s="5" t="s">
        <v>5367</v>
      </c>
      <c r="C3002" s="9" t="s">
        <v>348</v>
      </c>
      <c r="D3002" s="7">
        <v>0</v>
      </c>
      <c r="E3002" s="58"/>
      <c r="F3002" s="95"/>
      <c r="G3002" s="7">
        <v>0</v>
      </c>
      <c r="H3002" s="58"/>
      <c r="I3002" s="95"/>
      <c r="J3002" s="7">
        <v>0</v>
      </c>
      <c r="L3002" s="59"/>
      <c r="M3002" s="7">
        <v>0</v>
      </c>
    </row>
    <row r="3003" spans="2:13" customFormat="1" hidden="1">
      <c r="B3003" s="5" t="s">
        <v>5368</v>
      </c>
      <c r="C3003" s="9" t="s">
        <v>349</v>
      </c>
      <c r="D3003" s="7">
        <v>0</v>
      </c>
      <c r="E3003" s="58"/>
      <c r="F3003" s="95"/>
      <c r="G3003" s="7">
        <v>0</v>
      </c>
      <c r="H3003" s="58"/>
      <c r="I3003" s="95"/>
      <c r="J3003" s="7">
        <v>0</v>
      </c>
      <c r="L3003" s="59"/>
      <c r="M3003" s="7">
        <v>0</v>
      </c>
    </row>
    <row r="3004" spans="2:13" customFormat="1" hidden="1">
      <c r="B3004" s="5" t="s">
        <v>5369</v>
      </c>
      <c r="C3004" s="9" t="s">
        <v>350</v>
      </c>
      <c r="D3004" s="7">
        <v>0</v>
      </c>
      <c r="E3004" s="58"/>
      <c r="F3004" s="95"/>
      <c r="G3004" s="7">
        <v>0</v>
      </c>
      <c r="H3004" s="58"/>
      <c r="I3004" s="95"/>
      <c r="J3004" s="7">
        <v>0</v>
      </c>
      <c r="L3004" s="59"/>
      <c r="M3004" s="7">
        <v>0</v>
      </c>
    </row>
    <row r="3005" spans="2:13" customFormat="1" hidden="1">
      <c r="B3005" s="5" t="s">
        <v>5370</v>
      </c>
      <c r="C3005" s="9" t="s">
        <v>351</v>
      </c>
      <c r="D3005" s="7">
        <v>0</v>
      </c>
      <c r="E3005" s="58"/>
      <c r="F3005" s="95"/>
      <c r="G3005" s="7">
        <v>0</v>
      </c>
      <c r="H3005" s="58"/>
      <c r="I3005" s="95"/>
      <c r="J3005" s="7">
        <v>0</v>
      </c>
      <c r="L3005" s="59"/>
      <c r="M3005" s="7">
        <v>0</v>
      </c>
    </row>
    <row r="3006" spans="2:13" customFormat="1" hidden="1">
      <c r="B3006" s="5" t="s">
        <v>5371</v>
      </c>
      <c r="C3006" s="9" t="s">
        <v>352</v>
      </c>
      <c r="D3006" s="7">
        <v>0</v>
      </c>
      <c r="E3006" s="58"/>
      <c r="F3006" s="95"/>
      <c r="G3006" s="7">
        <v>0</v>
      </c>
      <c r="H3006" s="58"/>
      <c r="I3006" s="95"/>
      <c r="J3006" s="7">
        <v>0</v>
      </c>
      <c r="L3006" s="59"/>
      <c r="M3006" s="7">
        <v>0</v>
      </c>
    </row>
    <row r="3007" spans="2:13" customFormat="1" hidden="1">
      <c r="B3007" s="5" t="s">
        <v>5372</v>
      </c>
      <c r="C3007" s="9" t="s">
        <v>353</v>
      </c>
      <c r="D3007" s="7">
        <v>0</v>
      </c>
      <c r="E3007" s="58"/>
      <c r="F3007" s="95"/>
      <c r="G3007" s="7">
        <v>0</v>
      </c>
      <c r="H3007" s="58"/>
      <c r="I3007" s="95"/>
      <c r="J3007" s="7">
        <v>0</v>
      </c>
      <c r="L3007" s="59"/>
      <c r="M3007" s="7">
        <v>0</v>
      </c>
    </row>
    <row r="3008" spans="2:13" customFormat="1" hidden="1">
      <c r="B3008" s="1" t="s">
        <v>2952</v>
      </c>
      <c r="C3008" s="4" t="s">
        <v>355</v>
      </c>
      <c r="D3008" s="10">
        <f>SUM(D3009:D3018)</f>
        <v>0</v>
      </c>
      <c r="E3008" s="58"/>
      <c r="F3008" s="96"/>
      <c r="G3008" s="10">
        <f>SUM(G3009:G3018)</f>
        <v>0</v>
      </c>
      <c r="H3008" s="58"/>
      <c r="I3008" s="96"/>
      <c r="J3008" s="10">
        <f>SUM(J3009:J3018)</f>
        <v>0</v>
      </c>
      <c r="L3008" s="59"/>
      <c r="M3008" s="10">
        <f>SUM(M3009:M3018)</f>
        <v>0</v>
      </c>
    </row>
    <row r="3009" spans="2:13" customFormat="1" hidden="1">
      <c r="B3009" s="5" t="s">
        <v>2953</v>
      </c>
      <c r="C3009" s="9" t="s">
        <v>357</v>
      </c>
      <c r="D3009" s="7">
        <v>0</v>
      </c>
      <c r="E3009" s="58"/>
      <c r="F3009" s="95"/>
      <c r="G3009" s="7">
        <v>0</v>
      </c>
      <c r="H3009" s="58"/>
      <c r="I3009" s="95"/>
      <c r="J3009" s="7">
        <v>0</v>
      </c>
      <c r="L3009" s="59"/>
      <c r="M3009" s="7">
        <v>0</v>
      </c>
    </row>
    <row r="3010" spans="2:13" customFormat="1" hidden="1">
      <c r="B3010" s="5" t="s">
        <v>2953</v>
      </c>
      <c r="C3010" s="9" t="s">
        <v>359</v>
      </c>
      <c r="D3010" s="7">
        <v>0</v>
      </c>
      <c r="E3010" s="58"/>
      <c r="F3010" s="95"/>
      <c r="G3010" s="7">
        <v>0</v>
      </c>
      <c r="H3010" s="58"/>
      <c r="I3010" s="95"/>
      <c r="J3010" s="7">
        <v>0</v>
      </c>
      <c r="L3010" s="59"/>
      <c r="M3010" s="7">
        <v>0</v>
      </c>
    </row>
    <row r="3011" spans="2:13" customFormat="1" hidden="1">
      <c r="B3011" s="5" t="s">
        <v>2954</v>
      </c>
      <c r="C3011" s="9" t="s">
        <v>361</v>
      </c>
      <c r="D3011" s="7">
        <v>0</v>
      </c>
      <c r="E3011" s="58"/>
      <c r="F3011" s="95"/>
      <c r="G3011" s="7">
        <v>0</v>
      </c>
      <c r="H3011" s="58"/>
      <c r="I3011" s="95"/>
      <c r="J3011" s="7">
        <v>0</v>
      </c>
      <c r="L3011" s="59"/>
      <c r="M3011" s="7">
        <v>0</v>
      </c>
    </row>
    <row r="3012" spans="2:13" customFormat="1" hidden="1">
      <c r="B3012" s="5" t="s">
        <v>2955</v>
      </c>
      <c r="C3012" s="9" t="s">
        <v>363</v>
      </c>
      <c r="D3012" s="7">
        <v>0</v>
      </c>
      <c r="E3012" s="58"/>
      <c r="F3012" s="95"/>
      <c r="G3012" s="7">
        <v>0</v>
      </c>
      <c r="H3012" s="58"/>
      <c r="I3012" s="95"/>
      <c r="J3012" s="7">
        <v>0</v>
      </c>
      <c r="L3012" s="59"/>
      <c r="M3012" s="7">
        <v>0</v>
      </c>
    </row>
    <row r="3013" spans="2:13" customFormat="1" hidden="1">
      <c r="B3013" s="5" t="s">
        <v>2956</v>
      </c>
      <c r="C3013" s="9" t="s">
        <v>365</v>
      </c>
      <c r="D3013" s="7">
        <v>0</v>
      </c>
      <c r="E3013" s="58"/>
      <c r="F3013" s="95"/>
      <c r="G3013" s="7">
        <v>0</v>
      </c>
      <c r="H3013" s="58"/>
      <c r="I3013" s="95"/>
      <c r="J3013" s="7">
        <v>0</v>
      </c>
      <c r="L3013" s="59"/>
      <c r="M3013" s="7">
        <v>0</v>
      </c>
    </row>
    <row r="3014" spans="2:13" customFormat="1" hidden="1">
      <c r="B3014" s="5" t="s">
        <v>2957</v>
      </c>
      <c r="C3014" s="9" t="s">
        <v>367</v>
      </c>
      <c r="D3014" s="7">
        <v>0</v>
      </c>
      <c r="E3014" s="58"/>
      <c r="F3014" s="95"/>
      <c r="G3014" s="7">
        <v>0</v>
      </c>
      <c r="H3014" s="58"/>
      <c r="I3014" s="95"/>
      <c r="J3014" s="7">
        <v>0</v>
      </c>
      <c r="L3014" s="59"/>
      <c r="M3014" s="7">
        <v>0</v>
      </c>
    </row>
    <row r="3015" spans="2:13" customFormat="1" hidden="1">
      <c r="B3015" s="5" t="s">
        <v>2958</v>
      </c>
      <c r="C3015" s="9" t="s">
        <v>369</v>
      </c>
      <c r="D3015" s="7">
        <v>0</v>
      </c>
      <c r="E3015" s="58"/>
      <c r="F3015" s="95"/>
      <c r="G3015" s="7">
        <v>0</v>
      </c>
      <c r="H3015" s="58"/>
      <c r="I3015" s="95"/>
      <c r="J3015" s="7">
        <v>0</v>
      </c>
      <c r="L3015" s="59"/>
      <c r="M3015" s="7">
        <v>0</v>
      </c>
    </row>
    <row r="3016" spans="2:13" customFormat="1" hidden="1">
      <c r="B3016" s="5" t="s">
        <v>2959</v>
      </c>
      <c r="C3016" s="9" t="s">
        <v>371</v>
      </c>
      <c r="D3016" s="7">
        <v>0</v>
      </c>
      <c r="E3016" s="58"/>
      <c r="F3016" s="95"/>
      <c r="G3016" s="7">
        <v>0</v>
      </c>
      <c r="H3016" s="58"/>
      <c r="I3016" s="95"/>
      <c r="J3016" s="7">
        <v>0</v>
      </c>
      <c r="L3016" s="59"/>
      <c r="M3016" s="7">
        <v>0</v>
      </c>
    </row>
    <row r="3017" spans="2:13" customFormat="1" hidden="1">
      <c r="B3017" s="5" t="s">
        <v>2960</v>
      </c>
      <c r="C3017" s="9" t="s">
        <v>373</v>
      </c>
      <c r="D3017" s="7">
        <v>0</v>
      </c>
      <c r="E3017" s="58"/>
      <c r="F3017" s="95"/>
      <c r="G3017" s="7">
        <v>0</v>
      </c>
      <c r="H3017" s="58"/>
      <c r="I3017" s="95"/>
      <c r="J3017" s="7">
        <v>0</v>
      </c>
      <c r="L3017" s="59"/>
      <c r="M3017" s="7">
        <v>0</v>
      </c>
    </row>
    <row r="3018" spans="2:13" customFormat="1" hidden="1">
      <c r="B3018" s="5" t="s">
        <v>2961</v>
      </c>
      <c r="C3018" s="9" t="s">
        <v>375</v>
      </c>
      <c r="D3018" s="7">
        <v>0</v>
      </c>
      <c r="E3018" s="58"/>
      <c r="F3018" s="95"/>
      <c r="G3018" s="7">
        <v>0</v>
      </c>
      <c r="H3018" s="58"/>
      <c r="I3018" s="95"/>
      <c r="J3018" s="7">
        <v>0</v>
      </c>
      <c r="L3018" s="59"/>
      <c r="M3018" s="7">
        <v>0</v>
      </c>
    </row>
    <row r="3019" spans="2:13" customFormat="1" hidden="1">
      <c r="B3019" s="1" t="s">
        <v>2962</v>
      </c>
      <c r="C3019" s="4" t="s">
        <v>376</v>
      </c>
      <c r="D3019" s="10">
        <f>SUM(D3020:D3026)</f>
        <v>0</v>
      </c>
      <c r="E3019" s="58"/>
      <c r="F3019" s="96"/>
      <c r="G3019" s="10">
        <f>SUM(G3020:G3026)</f>
        <v>0</v>
      </c>
      <c r="H3019" s="58"/>
      <c r="I3019" s="96"/>
      <c r="J3019" s="10">
        <f>SUM(J3020:J3026)</f>
        <v>0</v>
      </c>
      <c r="L3019" s="59"/>
      <c r="M3019" s="10">
        <f>SUM(M3020:M3026)</f>
        <v>0</v>
      </c>
    </row>
    <row r="3020" spans="2:13" customFormat="1" hidden="1">
      <c r="B3020" s="5" t="s">
        <v>2963</v>
      </c>
      <c r="C3020" s="9" t="s">
        <v>378</v>
      </c>
      <c r="D3020" s="7">
        <v>0</v>
      </c>
      <c r="E3020" s="58"/>
      <c r="F3020" s="95"/>
      <c r="G3020" s="7">
        <v>0</v>
      </c>
      <c r="H3020" s="58"/>
      <c r="I3020" s="95"/>
      <c r="J3020" s="7">
        <v>0</v>
      </c>
      <c r="L3020" s="59"/>
      <c r="M3020" s="7">
        <v>0</v>
      </c>
    </row>
    <row r="3021" spans="2:13" customFormat="1" hidden="1">
      <c r="B3021" s="5" t="s">
        <v>2964</v>
      </c>
      <c r="C3021" s="9" t="s">
        <v>379</v>
      </c>
      <c r="D3021" s="7">
        <v>0</v>
      </c>
      <c r="E3021" s="58"/>
      <c r="F3021" s="95"/>
      <c r="G3021" s="7">
        <v>0</v>
      </c>
      <c r="H3021" s="58"/>
      <c r="I3021" s="95"/>
      <c r="J3021" s="7">
        <v>0</v>
      </c>
      <c r="L3021" s="59"/>
      <c r="M3021" s="7">
        <v>0</v>
      </c>
    </row>
    <row r="3022" spans="2:13" customFormat="1" hidden="1">
      <c r="B3022" s="5" t="s">
        <v>2965</v>
      </c>
      <c r="C3022" s="9" t="s">
        <v>381</v>
      </c>
      <c r="D3022" s="7">
        <v>0</v>
      </c>
      <c r="E3022" s="58"/>
      <c r="F3022" s="95"/>
      <c r="G3022" s="7">
        <v>0</v>
      </c>
      <c r="H3022" s="58"/>
      <c r="I3022" s="95"/>
      <c r="J3022" s="7">
        <v>0</v>
      </c>
      <c r="L3022" s="59"/>
      <c r="M3022" s="7">
        <v>0</v>
      </c>
    </row>
    <row r="3023" spans="2:13" customFormat="1" hidden="1">
      <c r="B3023" s="5" t="s">
        <v>2966</v>
      </c>
      <c r="C3023" s="9" t="s">
        <v>383</v>
      </c>
      <c r="D3023" s="7">
        <v>0</v>
      </c>
      <c r="E3023" s="58"/>
      <c r="F3023" s="95"/>
      <c r="G3023" s="7">
        <v>0</v>
      </c>
      <c r="H3023" s="58"/>
      <c r="I3023" s="95"/>
      <c r="J3023" s="7">
        <v>0</v>
      </c>
      <c r="L3023" s="59"/>
      <c r="M3023" s="7">
        <v>0</v>
      </c>
    </row>
    <row r="3024" spans="2:13" customFormat="1" hidden="1">
      <c r="B3024" s="5" t="s">
        <v>2967</v>
      </c>
      <c r="C3024" s="9" t="s">
        <v>384</v>
      </c>
      <c r="D3024" s="7">
        <v>0</v>
      </c>
      <c r="E3024" s="58"/>
      <c r="F3024" s="95"/>
      <c r="G3024" s="7">
        <v>0</v>
      </c>
      <c r="H3024" s="58"/>
      <c r="I3024" s="95"/>
      <c r="J3024" s="7">
        <v>0</v>
      </c>
      <c r="L3024" s="59"/>
      <c r="M3024" s="7">
        <v>0</v>
      </c>
    </row>
    <row r="3025" spans="2:13" customFormat="1" hidden="1">
      <c r="B3025" s="5" t="s">
        <v>2968</v>
      </c>
      <c r="C3025" s="9" t="s">
        <v>386</v>
      </c>
      <c r="D3025" s="7">
        <v>0</v>
      </c>
      <c r="E3025" s="58"/>
      <c r="F3025" s="95"/>
      <c r="G3025" s="7">
        <v>0</v>
      </c>
      <c r="H3025" s="58"/>
      <c r="I3025" s="95"/>
      <c r="J3025" s="7">
        <v>0</v>
      </c>
      <c r="L3025" s="59"/>
      <c r="M3025" s="7">
        <v>0</v>
      </c>
    </row>
    <row r="3026" spans="2:13" customFormat="1" hidden="1">
      <c r="B3026" s="5" t="s">
        <v>2969</v>
      </c>
      <c r="C3026" s="9" t="s">
        <v>388</v>
      </c>
      <c r="D3026" s="7">
        <v>0</v>
      </c>
      <c r="E3026" s="58"/>
      <c r="F3026" s="95"/>
      <c r="G3026" s="7">
        <v>0</v>
      </c>
      <c r="H3026" s="58"/>
      <c r="I3026" s="95"/>
      <c r="J3026" s="7">
        <v>0</v>
      </c>
      <c r="L3026" s="59"/>
      <c r="M3026" s="7">
        <v>0</v>
      </c>
    </row>
    <row r="3027" spans="2:13" customFormat="1" hidden="1">
      <c r="B3027" s="1" t="s">
        <v>2970</v>
      </c>
      <c r="C3027" s="4" t="s">
        <v>390</v>
      </c>
      <c r="D3027" s="10">
        <f>SUM(D3028:D3039)</f>
        <v>0</v>
      </c>
      <c r="E3027" s="58"/>
      <c r="F3027" s="96"/>
      <c r="G3027" s="10">
        <f>SUM(G3028:G3039)</f>
        <v>0</v>
      </c>
      <c r="H3027" s="58"/>
      <c r="I3027" s="96"/>
      <c r="J3027" s="10">
        <f>SUM(J3028:J3039)</f>
        <v>0</v>
      </c>
      <c r="L3027" s="59"/>
      <c r="M3027" s="10">
        <f>SUM(M3028:M3039)</f>
        <v>0</v>
      </c>
    </row>
    <row r="3028" spans="2:13" customFormat="1" hidden="1">
      <c r="B3028" s="5" t="s">
        <v>2971</v>
      </c>
      <c r="C3028" s="9" t="s">
        <v>392</v>
      </c>
      <c r="D3028" s="7">
        <v>0</v>
      </c>
      <c r="E3028" s="58"/>
      <c r="F3028" s="95"/>
      <c r="G3028" s="7">
        <v>0</v>
      </c>
      <c r="H3028" s="58"/>
      <c r="I3028" s="95"/>
      <c r="J3028" s="7">
        <v>0</v>
      </c>
      <c r="L3028" s="59"/>
      <c r="M3028" s="7">
        <v>0</v>
      </c>
    </row>
    <row r="3029" spans="2:13" customFormat="1" hidden="1">
      <c r="B3029" s="5" t="s">
        <v>2972</v>
      </c>
      <c r="C3029" s="9" t="s">
        <v>394</v>
      </c>
      <c r="D3029" s="7">
        <v>0</v>
      </c>
      <c r="E3029" s="58"/>
      <c r="F3029" s="95"/>
      <c r="G3029" s="7">
        <v>0</v>
      </c>
      <c r="H3029" s="58"/>
      <c r="I3029" s="95"/>
      <c r="J3029" s="7">
        <v>0</v>
      </c>
      <c r="L3029" s="59"/>
      <c r="M3029" s="7">
        <v>0</v>
      </c>
    </row>
    <row r="3030" spans="2:13" customFormat="1" hidden="1">
      <c r="B3030" s="5" t="s">
        <v>2973</v>
      </c>
      <c r="C3030" s="9" t="s">
        <v>396</v>
      </c>
      <c r="D3030" s="7">
        <v>0</v>
      </c>
      <c r="E3030" s="58"/>
      <c r="F3030" s="95"/>
      <c r="G3030" s="7">
        <v>0</v>
      </c>
      <c r="H3030" s="58"/>
      <c r="I3030" s="95"/>
      <c r="J3030" s="7">
        <v>0</v>
      </c>
      <c r="L3030" s="59"/>
      <c r="M3030" s="7">
        <v>0</v>
      </c>
    </row>
    <row r="3031" spans="2:13" customFormat="1" hidden="1">
      <c r="B3031" s="5" t="s">
        <v>2974</v>
      </c>
      <c r="C3031" s="9" t="s">
        <v>398</v>
      </c>
      <c r="D3031" s="7">
        <v>0</v>
      </c>
      <c r="E3031" s="58"/>
      <c r="F3031" s="95"/>
      <c r="G3031" s="7">
        <v>0</v>
      </c>
      <c r="H3031" s="58"/>
      <c r="I3031" s="95"/>
      <c r="J3031" s="7">
        <v>0</v>
      </c>
      <c r="L3031" s="59"/>
      <c r="M3031" s="7">
        <v>0</v>
      </c>
    </row>
    <row r="3032" spans="2:13" customFormat="1" hidden="1">
      <c r="B3032" s="5" t="s">
        <v>2975</v>
      </c>
      <c r="C3032" s="9" t="s">
        <v>400</v>
      </c>
      <c r="D3032" s="7">
        <v>0</v>
      </c>
      <c r="E3032" s="58"/>
      <c r="F3032" s="95"/>
      <c r="G3032" s="7">
        <v>0</v>
      </c>
      <c r="H3032" s="58"/>
      <c r="I3032" s="95"/>
      <c r="J3032" s="7">
        <v>0</v>
      </c>
      <c r="L3032" s="59"/>
      <c r="M3032" s="7">
        <v>0</v>
      </c>
    </row>
    <row r="3033" spans="2:13" customFormat="1" hidden="1">
      <c r="B3033" s="5" t="s">
        <v>2976</v>
      </c>
      <c r="C3033" s="9" t="s">
        <v>402</v>
      </c>
      <c r="D3033" s="7">
        <v>0</v>
      </c>
      <c r="E3033" s="58"/>
      <c r="F3033" s="95"/>
      <c r="G3033" s="7">
        <v>0</v>
      </c>
      <c r="H3033" s="58"/>
      <c r="I3033" s="95"/>
      <c r="J3033" s="7">
        <v>0</v>
      </c>
      <c r="L3033" s="59"/>
      <c r="M3033" s="7">
        <v>0</v>
      </c>
    </row>
    <row r="3034" spans="2:13" customFormat="1" hidden="1">
      <c r="B3034" s="5" t="s">
        <v>2977</v>
      </c>
      <c r="C3034" s="9" t="s">
        <v>404</v>
      </c>
      <c r="D3034" s="7">
        <v>0</v>
      </c>
      <c r="E3034" s="58"/>
      <c r="F3034" s="95"/>
      <c r="G3034" s="7">
        <v>0</v>
      </c>
      <c r="H3034" s="58"/>
      <c r="I3034" s="95"/>
      <c r="J3034" s="7">
        <v>0</v>
      </c>
      <c r="L3034" s="59"/>
      <c r="M3034" s="7">
        <v>0</v>
      </c>
    </row>
    <row r="3035" spans="2:13" customFormat="1" hidden="1">
      <c r="B3035" s="5" t="s">
        <v>2978</v>
      </c>
      <c r="C3035" s="9" t="s">
        <v>406</v>
      </c>
      <c r="D3035" s="7">
        <v>0</v>
      </c>
      <c r="E3035" s="58"/>
      <c r="F3035" s="95"/>
      <c r="G3035" s="7">
        <v>0</v>
      </c>
      <c r="H3035" s="58"/>
      <c r="I3035" s="95"/>
      <c r="J3035" s="7">
        <v>0</v>
      </c>
      <c r="L3035" s="59"/>
      <c r="M3035" s="7">
        <v>0</v>
      </c>
    </row>
    <row r="3036" spans="2:13" customFormat="1" hidden="1">
      <c r="B3036" s="5" t="s">
        <v>2979</v>
      </c>
      <c r="C3036" s="9" t="s">
        <v>408</v>
      </c>
      <c r="D3036" s="7">
        <v>0</v>
      </c>
      <c r="E3036" s="58"/>
      <c r="F3036" s="95"/>
      <c r="G3036" s="7">
        <v>0</v>
      </c>
      <c r="H3036" s="58"/>
      <c r="I3036" s="95"/>
      <c r="J3036" s="7">
        <v>0</v>
      </c>
      <c r="L3036" s="59"/>
      <c r="M3036" s="7">
        <v>0</v>
      </c>
    </row>
    <row r="3037" spans="2:13" customFormat="1" hidden="1">
      <c r="B3037" s="5" t="s">
        <v>2980</v>
      </c>
      <c r="C3037" s="9" t="s">
        <v>410</v>
      </c>
      <c r="D3037" s="7">
        <v>0</v>
      </c>
      <c r="E3037" s="58"/>
      <c r="F3037" s="95"/>
      <c r="G3037" s="7">
        <v>0</v>
      </c>
      <c r="H3037" s="58"/>
      <c r="I3037" s="95"/>
      <c r="J3037" s="7">
        <v>0</v>
      </c>
      <c r="L3037" s="59"/>
      <c r="M3037" s="7">
        <v>0</v>
      </c>
    </row>
    <row r="3038" spans="2:13" customFormat="1" hidden="1">
      <c r="B3038" s="5" t="s">
        <v>2981</v>
      </c>
      <c r="C3038" s="9" t="s">
        <v>412</v>
      </c>
      <c r="D3038" s="7">
        <v>0</v>
      </c>
      <c r="E3038" s="58"/>
      <c r="F3038" s="95"/>
      <c r="G3038" s="7">
        <v>0</v>
      </c>
      <c r="H3038" s="58"/>
      <c r="I3038" s="95"/>
      <c r="J3038" s="7">
        <v>0</v>
      </c>
      <c r="L3038" s="59"/>
      <c r="M3038" s="7">
        <v>0</v>
      </c>
    </row>
    <row r="3039" spans="2:13" customFormat="1" hidden="1">
      <c r="B3039" s="5" t="s">
        <v>2982</v>
      </c>
      <c r="C3039" s="9" t="s">
        <v>414</v>
      </c>
      <c r="D3039" s="7">
        <v>0</v>
      </c>
      <c r="E3039" s="58"/>
      <c r="F3039" s="95"/>
      <c r="G3039" s="7">
        <v>0</v>
      </c>
      <c r="H3039" s="58"/>
      <c r="I3039" s="95"/>
      <c r="J3039" s="7">
        <v>0</v>
      </c>
      <c r="L3039" s="59"/>
      <c r="M3039" s="7">
        <v>0</v>
      </c>
    </row>
    <row r="3040" spans="2:13" customFormat="1" hidden="1">
      <c r="B3040" s="1" t="s">
        <v>2983</v>
      </c>
      <c r="C3040" s="4" t="s">
        <v>415</v>
      </c>
      <c r="D3040" s="10">
        <f>SUM(D3041:D3045)</f>
        <v>0</v>
      </c>
      <c r="E3040" s="58"/>
      <c r="F3040" s="96"/>
      <c r="G3040" s="10">
        <f>SUM(G3041:G3045)</f>
        <v>0</v>
      </c>
      <c r="H3040" s="58"/>
      <c r="I3040" s="96"/>
      <c r="J3040" s="10">
        <f>SUM(J3041:J3045)</f>
        <v>0</v>
      </c>
      <c r="L3040" s="59"/>
      <c r="M3040" s="10">
        <f>SUM(M3041:M3045)</f>
        <v>0</v>
      </c>
    </row>
    <row r="3041" spans="2:13" customFormat="1" hidden="1">
      <c r="B3041" s="5" t="s">
        <v>2984</v>
      </c>
      <c r="C3041" s="9" t="s">
        <v>416</v>
      </c>
      <c r="D3041" s="7">
        <v>0</v>
      </c>
      <c r="E3041" s="58"/>
      <c r="F3041" s="95"/>
      <c r="G3041" s="7">
        <v>0</v>
      </c>
      <c r="H3041" s="58"/>
      <c r="I3041" s="95"/>
      <c r="J3041" s="7">
        <v>0</v>
      </c>
      <c r="L3041" s="59"/>
      <c r="M3041" s="7">
        <v>0</v>
      </c>
    </row>
    <row r="3042" spans="2:13" customFormat="1" hidden="1">
      <c r="B3042" s="5" t="s">
        <v>2985</v>
      </c>
      <c r="C3042" s="9" t="s">
        <v>418</v>
      </c>
      <c r="D3042" s="7">
        <v>0</v>
      </c>
      <c r="E3042" s="58"/>
      <c r="F3042" s="95"/>
      <c r="G3042" s="7">
        <v>0</v>
      </c>
      <c r="H3042" s="58"/>
      <c r="I3042" s="95"/>
      <c r="J3042" s="7">
        <v>0</v>
      </c>
      <c r="L3042" s="59"/>
      <c r="M3042" s="7">
        <v>0</v>
      </c>
    </row>
    <row r="3043" spans="2:13" customFormat="1" hidden="1">
      <c r="B3043" s="5" t="s">
        <v>2986</v>
      </c>
      <c r="C3043" s="9" t="s">
        <v>420</v>
      </c>
      <c r="D3043" s="7">
        <v>0</v>
      </c>
      <c r="E3043" s="58"/>
      <c r="F3043" s="95"/>
      <c r="G3043" s="7">
        <v>0</v>
      </c>
      <c r="H3043" s="58"/>
      <c r="I3043" s="95"/>
      <c r="J3043" s="7">
        <v>0</v>
      </c>
      <c r="L3043" s="59"/>
      <c r="M3043" s="7">
        <v>0</v>
      </c>
    </row>
    <row r="3044" spans="2:13" customFormat="1" hidden="1">
      <c r="B3044" s="5" t="s">
        <v>2987</v>
      </c>
      <c r="C3044" s="9" t="s">
        <v>422</v>
      </c>
      <c r="D3044" s="7">
        <v>0</v>
      </c>
      <c r="E3044" s="58"/>
      <c r="F3044" s="95"/>
      <c r="G3044" s="7">
        <v>0</v>
      </c>
      <c r="H3044" s="58"/>
      <c r="I3044" s="95"/>
      <c r="J3044" s="7">
        <v>0</v>
      </c>
      <c r="L3044" s="59"/>
      <c r="M3044" s="7">
        <v>0</v>
      </c>
    </row>
    <row r="3045" spans="2:13" customFormat="1" hidden="1">
      <c r="B3045" s="5" t="s">
        <v>2988</v>
      </c>
      <c r="C3045" s="9" t="s">
        <v>424</v>
      </c>
      <c r="D3045" s="7">
        <v>0</v>
      </c>
      <c r="E3045" s="58"/>
      <c r="F3045" s="95"/>
      <c r="G3045" s="7">
        <v>0</v>
      </c>
      <c r="H3045" s="58"/>
      <c r="I3045" s="95"/>
      <c r="J3045" s="7">
        <v>0</v>
      </c>
      <c r="L3045" s="59"/>
      <c r="M3045" s="7">
        <v>0</v>
      </c>
    </row>
    <row r="3046" spans="2:13" customFormat="1" hidden="1">
      <c r="B3046" s="1" t="s">
        <v>5483</v>
      </c>
      <c r="C3046" s="4" t="s">
        <v>425</v>
      </c>
      <c r="D3046" s="10">
        <f>SUM(D3047:D3051)</f>
        <v>0</v>
      </c>
      <c r="E3046" s="58"/>
      <c r="F3046" s="96"/>
      <c r="G3046" s="10">
        <f>SUM(G3047:G3051)</f>
        <v>0</v>
      </c>
      <c r="H3046" s="58"/>
      <c r="I3046" s="96"/>
      <c r="J3046" s="10">
        <f>SUM(J3047:J3051)</f>
        <v>0</v>
      </c>
      <c r="L3046" s="59"/>
      <c r="M3046" s="10">
        <f>SUM(M3047:M3051)</f>
        <v>0</v>
      </c>
    </row>
    <row r="3047" spans="2:13" customFormat="1" hidden="1">
      <c r="B3047" s="5" t="s">
        <v>5484</v>
      </c>
      <c r="C3047" s="9" t="s">
        <v>426</v>
      </c>
      <c r="D3047" s="7">
        <v>0</v>
      </c>
      <c r="E3047" s="58"/>
      <c r="F3047" s="95"/>
      <c r="G3047" s="7">
        <v>0</v>
      </c>
      <c r="H3047" s="58"/>
      <c r="I3047" s="95"/>
      <c r="J3047" s="7">
        <v>0</v>
      </c>
      <c r="L3047" s="59"/>
      <c r="M3047" s="7">
        <v>0</v>
      </c>
    </row>
    <row r="3048" spans="2:13" customFormat="1" hidden="1">
      <c r="B3048" s="5" t="s">
        <v>5485</v>
      </c>
      <c r="C3048" s="9" t="s">
        <v>427</v>
      </c>
      <c r="D3048" s="7">
        <v>0</v>
      </c>
      <c r="E3048" s="58"/>
      <c r="F3048" s="95"/>
      <c r="G3048" s="7">
        <v>0</v>
      </c>
      <c r="H3048" s="58"/>
      <c r="I3048" s="95"/>
      <c r="J3048" s="7">
        <v>0</v>
      </c>
      <c r="L3048" s="59"/>
      <c r="M3048" s="7">
        <v>0</v>
      </c>
    </row>
    <row r="3049" spans="2:13" customFormat="1" hidden="1">
      <c r="B3049" s="5" t="s">
        <v>5486</v>
      </c>
      <c r="C3049" s="9" t="s">
        <v>428</v>
      </c>
      <c r="D3049" s="7">
        <v>0</v>
      </c>
      <c r="E3049" s="58"/>
      <c r="F3049" s="95"/>
      <c r="G3049" s="7">
        <v>0</v>
      </c>
      <c r="H3049" s="58"/>
      <c r="I3049" s="95"/>
      <c r="J3049" s="7">
        <v>0</v>
      </c>
      <c r="L3049" s="59"/>
      <c r="M3049" s="7">
        <v>0</v>
      </c>
    </row>
    <row r="3050" spans="2:13" customFormat="1" hidden="1">
      <c r="B3050" s="5" t="s">
        <v>5487</v>
      </c>
      <c r="C3050" s="9" t="s">
        <v>429</v>
      </c>
      <c r="D3050" s="7">
        <v>0</v>
      </c>
      <c r="E3050" s="58"/>
      <c r="F3050" s="95"/>
      <c r="G3050" s="7">
        <v>0</v>
      </c>
      <c r="H3050" s="58"/>
      <c r="I3050" s="95"/>
      <c r="J3050" s="7">
        <v>0</v>
      </c>
      <c r="L3050" s="59"/>
      <c r="M3050" s="7">
        <v>0</v>
      </c>
    </row>
    <row r="3051" spans="2:13" customFormat="1" hidden="1">
      <c r="B3051" s="5" t="s">
        <v>5488</v>
      </c>
      <c r="C3051" s="9" t="s">
        <v>430</v>
      </c>
      <c r="D3051" s="7">
        <v>0</v>
      </c>
      <c r="E3051" s="58"/>
      <c r="F3051" s="95"/>
      <c r="G3051" s="7">
        <v>0</v>
      </c>
      <c r="H3051" s="58"/>
      <c r="I3051" s="95"/>
      <c r="J3051" s="7">
        <v>0</v>
      </c>
      <c r="L3051" s="59"/>
      <c r="M3051" s="7">
        <v>0</v>
      </c>
    </row>
    <row r="3052" spans="2:13" customFormat="1" hidden="1">
      <c r="B3052" s="1" t="s">
        <v>2989</v>
      </c>
      <c r="C3052" s="4" t="s">
        <v>432</v>
      </c>
      <c r="D3052" s="10">
        <f>D3053+D3062+D3065+D3073+D3082+D3085</f>
        <v>0</v>
      </c>
      <c r="E3052" s="58"/>
      <c r="F3052" s="96"/>
      <c r="G3052" s="10">
        <f>G3053+G3062+G3065+G3073+G3082+G3085</f>
        <v>0</v>
      </c>
      <c r="H3052" s="58"/>
      <c r="I3052" s="96"/>
      <c r="J3052" s="10">
        <f>J3053+J3062+J3065+J3073+J3082+J3085</f>
        <v>0</v>
      </c>
      <c r="L3052" s="59"/>
      <c r="M3052" s="10">
        <f>M3053+M3062+M3065+M3073+M3082+M3085</f>
        <v>0</v>
      </c>
    </row>
    <row r="3053" spans="2:13" customFormat="1" hidden="1">
      <c r="B3053" s="1" t="s">
        <v>2990</v>
      </c>
      <c r="C3053" s="4" t="s">
        <v>434</v>
      </c>
      <c r="D3053" s="10">
        <f>SUM(D3054:D3061)</f>
        <v>0</v>
      </c>
      <c r="E3053" s="58"/>
      <c r="F3053" s="96"/>
      <c r="G3053" s="10">
        <f>SUM(G3054:G3061)</f>
        <v>0</v>
      </c>
      <c r="H3053" s="58"/>
      <c r="I3053" s="96"/>
      <c r="J3053" s="10">
        <f>SUM(J3054:J3061)</f>
        <v>0</v>
      </c>
      <c r="L3053" s="59"/>
      <c r="M3053" s="10">
        <f>SUM(M3054:M3061)</f>
        <v>0</v>
      </c>
    </row>
    <row r="3054" spans="2:13" customFormat="1" hidden="1">
      <c r="B3054" s="5" t="s">
        <v>2991</v>
      </c>
      <c r="C3054" s="9" t="s">
        <v>436</v>
      </c>
      <c r="D3054" s="7">
        <v>0</v>
      </c>
      <c r="E3054" s="58"/>
      <c r="F3054" s="95"/>
      <c r="G3054" s="7">
        <v>0</v>
      </c>
      <c r="H3054" s="58"/>
      <c r="I3054" s="95"/>
      <c r="J3054" s="7">
        <v>0</v>
      </c>
      <c r="L3054" s="59"/>
      <c r="M3054" s="7">
        <v>0</v>
      </c>
    </row>
    <row r="3055" spans="2:13" customFormat="1" hidden="1">
      <c r="B3055" s="5" t="s">
        <v>2992</v>
      </c>
      <c r="C3055" s="9" t="s">
        <v>438</v>
      </c>
      <c r="D3055" s="7">
        <v>0</v>
      </c>
      <c r="E3055" s="58"/>
      <c r="F3055" s="95"/>
      <c r="G3055" s="7">
        <v>0</v>
      </c>
      <c r="H3055" s="58"/>
      <c r="I3055" s="95"/>
      <c r="J3055" s="7">
        <v>0</v>
      </c>
      <c r="L3055" s="59"/>
      <c r="M3055" s="7">
        <v>0</v>
      </c>
    </row>
    <row r="3056" spans="2:13" customFormat="1" hidden="1">
      <c r="B3056" s="5" t="s">
        <v>2993</v>
      </c>
      <c r="C3056" s="9" t="s">
        <v>2445</v>
      </c>
      <c r="D3056" s="7">
        <v>0</v>
      </c>
      <c r="E3056" s="58"/>
      <c r="F3056" s="95"/>
      <c r="G3056" s="7">
        <v>0</v>
      </c>
      <c r="H3056" s="58"/>
      <c r="I3056" s="95"/>
      <c r="J3056" s="7">
        <v>0</v>
      </c>
      <c r="L3056" s="59"/>
      <c r="M3056" s="7">
        <v>0</v>
      </c>
    </row>
    <row r="3057" spans="2:13" customFormat="1" hidden="1">
      <c r="B3057" s="5" t="s">
        <v>2994</v>
      </c>
      <c r="C3057" s="9" t="s">
        <v>441</v>
      </c>
      <c r="D3057" s="7">
        <v>0</v>
      </c>
      <c r="E3057" s="58"/>
      <c r="F3057" s="95"/>
      <c r="G3057" s="7">
        <v>0</v>
      </c>
      <c r="H3057" s="58"/>
      <c r="I3057" s="95"/>
      <c r="J3057" s="7">
        <v>0</v>
      </c>
      <c r="L3057" s="59"/>
      <c r="M3057" s="7">
        <v>0</v>
      </c>
    </row>
    <row r="3058" spans="2:13" customFormat="1" hidden="1">
      <c r="B3058" s="5" t="s">
        <v>2995</v>
      </c>
      <c r="C3058" s="9" t="s">
        <v>443</v>
      </c>
      <c r="D3058" s="7">
        <v>0</v>
      </c>
      <c r="E3058" s="58"/>
      <c r="F3058" s="95"/>
      <c r="G3058" s="7">
        <v>0</v>
      </c>
      <c r="H3058" s="58"/>
      <c r="I3058" s="95"/>
      <c r="J3058" s="7">
        <v>0</v>
      </c>
      <c r="L3058" s="59"/>
      <c r="M3058" s="7">
        <v>0</v>
      </c>
    </row>
    <row r="3059" spans="2:13" customFormat="1" hidden="1">
      <c r="B3059" s="5" t="s">
        <v>2996</v>
      </c>
      <c r="C3059" s="9" t="s">
        <v>445</v>
      </c>
      <c r="D3059" s="7">
        <v>0</v>
      </c>
      <c r="E3059" s="58"/>
      <c r="F3059" s="95"/>
      <c r="G3059" s="7">
        <v>0</v>
      </c>
      <c r="H3059" s="58"/>
      <c r="I3059" s="95"/>
      <c r="J3059" s="7">
        <v>0</v>
      </c>
      <c r="L3059" s="59"/>
      <c r="M3059" s="7">
        <v>0</v>
      </c>
    </row>
    <row r="3060" spans="2:13" customFormat="1" hidden="1">
      <c r="B3060" s="5" t="s">
        <v>2997</v>
      </c>
      <c r="C3060" s="9" t="s">
        <v>2446</v>
      </c>
      <c r="D3060" s="7">
        <v>0</v>
      </c>
      <c r="E3060" s="58"/>
      <c r="F3060" s="95"/>
      <c r="G3060" s="7">
        <v>0</v>
      </c>
      <c r="H3060" s="58"/>
      <c r="I3060" s="95"/>
      <c r="J3060" s="7">
        <v>0</v>
      </c>
      <c r="L3060" s="59"/>
      <c r="M3060" s="7">
        <v>0</v>
      </c>
    </row>
    <row r="3061" spans="2:13" customFormat="1" hidden="1">
      <c r="B3061" s="5" t="s">
        <v>2998</v>
      </c>
      <c r="C3061" s="9" t="s">
        <v>448</v>
      </c>
      <c r="D3061" s="7">
        <v>0</v>
      </c>
      <c r="E3061" s="58"/>
      <c r="F3061" s="95"/>
      <c r="G3061" s="7">
        <v>0</v>
      </c>
      <c r="H3061" s="58"/>
      <c r="I3061" s="95"/>
      <c r="J3061" s="7">
        <v>0</v>
      </c>
      <c r="L3061" s="59"/>
      <c r="M3061" s="7">
        <v>0</v>
      </c>
    </row>
    <row r="3062" spans="2:13" customFormat="1" hidden="1">
      <c r="B3062" s="1" t="s">
        <v>2999</v>
      </c>
      <c r="C3062" s="4" t="s">
        <v>450</v>
      </c>
      <c r="D3062" s="10">
        <f>SUM(D3063:D3064)</f>
        <v>0</v>
      </c>
      <c r="E3062" s="58"/>
      <c r="F3062" s="96"/>
      <c r="G3062" s="10">
        <f>SUM(G3063:G3064)</f>
        <v>0</v>
      </c>
      <c r="H3062" s="58"/>
      <c r="I3062" s="96"/>
      <c r="J3062" s="10">
        <f>SUM(J3063:J3064)</f>
        <v>0</v>
      </c>
      <c r="L3062" s="59"/>
      <c r="M3062" s="10">
        <f>SUM(M3063:M3064)</f>
        <v>0</v>
      </c>
    </row>
    <row r="3063" spans="2:13" customFormat="1" hidden="1">
      <c r="B3063" s="5" t="s">
        <v>3000</v>
      </c>
      <c r="C3063" s="9" t="s">
        <v>452</v>
      </c>
      <c r="D3063" s="7">
        <v>0</v>
      </c>
      <c r="E3063" s="58"/>
      <c r="F3063" s="95"/>
      <c r="G3063" s="7">
        <v>0</v>
      </c>
      <c r="H3063" s="58"/>
      <c r="I3063" s="95"/>
      <c r="J3063" s="7">
        <v>0</v>
      </c>
      <c r="L3063" s="59"/>
      <c r="M3063" s="7">
        <v>0</v>
      </c>
    </row>
    <row r="3064" spans="2:13" customFormat="1" hidden="1">
      <c r="B3064" s="5" t="s">
        <v>3001</v>
      </c>
      <c r="C3064" s="9" t="s">
        <v>454</v>
      </c>
      <c r="D3064" s="7">
        <v>0</v>
      </c>
      <c r="E3064" s="58"/>
      <c r="F3064" s="95"/>
      <c r="G3064" s="7">
        <v>0</v>
      </c>
      <c r="H3064" s="58"/>
      <c r="I3064" s="95"/>
      <c r="J3064" s="7">
        <v>0</v>
      </c>
      <c r="L3064" s="59"/>
      <c r="M3064" s="7">
        <v>0</v>
      </c>
    </row>
    <row r="3065" spans="2:13" customFormat="1" hidden="1">
      <c r="B3065" s="1" t="s">
        <v>3002</v>
      </c>
      <c r="C3065" s="4" t="s">
        <v>456</v>
      </c>
      <c r="D3065" s="10">
        <f>SUM(D3066:D3072)</f>
        <v>0</v>
      </c>
      <c r="E3065" s="58"/>
      <c r="F3065" s="96"/>
      <c r="G3065" s="10">
        <f>SUM(G3066:G3072)</f>
        <v>0</v>
      </c>
      <c r="H3065" s="58"/>
      <c r="I3065" s="96"/>
      <c r="J3065" s="10">
        <f>SUM(J3066:J3072)</f>
        <v>0</v>
      </c>
      <c r="L3065" s="59"/>
      <c r="M3065" s="10">
        <f>SUM(M3066:M3072)</f>
        <v>0</v>
      </c>
    </row>
    <row r="3066" spans="2:13" customFormat="1" hidden="1">
      <c r="B3066" s="5" t="s">
        <v>3003</v>
      </c>
      <c r="C3066" s="9" t="s">
        <v>458</v>
      </c>
      <c r="D3066" s="7">
        <v>0</v>
      </c>
      <c r="E3066" s="58"/>
      <c r="F3066" s="95"/>
      <c r="G3066" s="7">
        <v>0</v>
      </c>
      <c r="H3066" s="58"/>
      <c r="I3066" s="95"/>
      <c r="J3066" s="7">
        <v>0</v>
      </c>
      <c r="L3066" s="59"/>
      <c r="M3066" s="7">
        <v>0</v>
      </c>
    </row>
    <row r="3067" spans="2:13" customFormat="1" hidden="1">
      <c r="B3067" s="5" t="s">
        <v>3004</v>
      </c>
      <c r="C3067" s="9" t="s">
        <v>460</v>
      </c>
      <c r="D3067" s="7">
        <v>0</v>
      </c>
      <c r="E3067" s="58"/>
      <c r="F3067" s="95"/>
      <c r="G3067" s="7">
        <v>0</v>
      </c>
      <c r="H3067" s="58"/>
      <c r="I3067" s="95"/>
      <c r="J3067" s="7">
        <v>0</v>
      </c>
      <c r="L3067" s="59"/>
      <c r="M3067" s="7">
        <v>0</v>
      </c>
    </row>
    <row r="3068" spans="2:13" customFormat="1" hidden="1">
      <c r="B3068" s="5" t="s">
        <v>3005</v>
      </c>
      <c r="C3068" s="9" t="s">
        <v>462</v>
      </c>
      <c r="D3068" s="7">
        <v>0</v>
      </c>
      <c r="E3068" s="58"/>
      <c r="F3068" s="95"/>
      <c r="G3068" s="7">
        <v>0</v>
      </c>
      <c r="H3068" s="58"/>
      <c r="I3068" s="95"/>
      <c r="J3068" s="7">
        <v>0</v>
      </c>
      <c r="L3068" s="59"/>
      <c r="M3068" s="7">
        <v>0</v>
      </c>
    </row>
    <row r="3069" spans="2:13" customFormat="1" hidden="1">
      <c r="B3069" s="5" t="s">
        <v>3006</v>
      </c>
      <c r="C3069" s="9" t="s">
        <v>464</v>
      </c>
      <c r="D3069" s="7">
        <v>0</v>
      </c>
      <c r="E3069" s="58"/>
      <c r="F3069" s="95"/>
      <c r="G3069" s="7">
        <v>0</v>
      </c>
      <c r="H3069" s="58"/>
      <c r="I3069" s="95"/>
      <c r="J3069" s="7">
        <v>0</v>
      </c>
      <c r="L3069" s="59"/>
      <c r="M3069" s="7">
        <v>0</v>
      </c>
    </row>
    <row r="3070" spans="2:13" customFormat="1" hidden="1">
      <c r="B3070" s="5" t="s">
        <v>3007</v>
      </c>
      <c r="C3070" s="9" t="s">
        <v>466</v>
      </c>
      <c r="D3070" s="7">
        <v>0</v>
      </c>
      <c r="E3070" s="58"/>
      <c r="F3070" s="95"/>
      <c r="G3070" s="7">
        <v>0</v>
      </c>
      <c r="H3070" s="58"/>
      <c r="I3070" s="95"/>
      <c r="J3070" s="7">
        <v>0</v>
      </c>
      <c r="L3070" s="59"/>
      <c r="M3070" s="7">
        <v>0</v>
      </c>
    </row>
    <row r="3071" spans="2:13" customFormat="1" hidden="1">
      <c r="B3071" s="5" t="s">
        <v>3008</v>
      </c>
      <c r="C3071" s="9" t="s">
        <v>468</v>
      </c>
      <c r="D3071" s="7">
        <v>0</v>
      </c>
      <c r="E3071" s="58"/>
      <c r="F3071" s="95"/>
      <c r="G3071" s="7">
        <v>0</v>
      </c>
      <c r="H3071" s="58"/>
      <c r="I3071" s="95"/>
      <c r="J3071" s="7">
        <v>0</v>
      </c>
      <c r="L3071" s="59"/>
      <c r="M3071" s="7">
        <v>0</v>
      </c>
    </row>
    <row r="3072" spans="2:13" customFormat="1" hidden="1">
      <c r="B3072" s="5" t="s">
        <v>3009</v>
      </c>
      <c r="C3072" s="9" t="s">
        <v>470</v>
      </c>
      <c r="D3072" s="7">
        <v>0</v>
      </c>
      <c r="E3072" s="58"/>
      <c r="F3072" s="95"/>
      <c r="G3072" s="7">
        <v>0</v>
      </c>
      <c r="H3072" s="58"/>
      <c r="I3072" s="95"/>
      <c r="J3072" s="7">
        <v>0</v>
      </c>
      <c r="L3072" s="59"/>
      <c r="M3072" s="7">
        <v>0</v>
      </c>
    </row>
    <row r="3073" spans="2:13" customFormat="1" hidden="1">
      <c r="B3073" s="1" t="s">
        <v>3010</v>
      </c>
      <c r="C3073" s="4" t="s">
        <v>472</v>
      </c>
      <c r="D3073" s="10">
        <f>SUM(D3074:D3081)</f>
        <v>0</v>
      </c>
      <c r="E3073" s="58"/>
      <c r="F3073" s="96"/>
      <c r="G3073" s="10">
        <f>SUM(G3074:G3081)</f>
        <v>0</v>
      </c>
      <c r="H3073" s="58"/>
      <c r="I3073" s="96"/>
      <c r="J3073" s="10">
        <f>SUM(J3074:J3081)</f>
        <v>0</v>
      </c>
      <c r="L3073" s="59"/>
      <c r="M3073" s="10">
        <f>SUM(M3074:M3081)</f>
        <v>0</v>
      </c>
    </row>
    <row r="3074" spans="2:13" customFormat="1" hidden="1">
      <c r="B3074" s="5" t="s">
        <v>3011</v>
      </c>
      <c r="C3074" s="9" t="s">
        <v>474</v>
      </c>
      <c r="D3074" s="7">
        <v>0</v>
      </c>
      <c r="E3074" s="58"/>
      <c r="F3074" s="95"/>
      <c r="G3074" s="7">
        <v>0</v>
      </c>
      <c r="H3074" s="58"/>
      <c r="I3074" s="95"/>
      <c r="J3074" s="7">
        <v>0</v>
      </c>
      <c r="L3074" s="59"/>
      <c r="M3074" s="7">
        <v>0</v>
      </c>
    </row>
    <row r="3075" spans="2:13" customFormat="1" hidden="1">
      <c r="B3075" s="5" t="s">
        <v>3012</v>
      </c>
      <c r="C3075" s="9" t="s">
        <v>476</v>
      </c>
      <c r="D3075" s="7">
        <v>0</v>
      </c>
      <c r="E3075" s="58"/>
      <c r="F3075" s="95"/>
      <c r="G3075" s="7">
        <v>0</v>
      </c>
      <c r="H3075" s="58"/>
      <c r="I3075" s="95"/>
      <c r="J3075" s="7">
        <v>0</v>
      </c>
      <c r="L3075" s="59"/>
      <c r="M3075" s="7">
        <v>0</v>
      </c>
    </row>
    <row r="3076" spans="2:13" customFormat="1" hidden="1">
      <c r="B3076" s="5" t="s">
        <v>3013</v>
      </c>
      <c r="C3076" s="9" t="s">
        <v>478</v>
      </c>
      <c r="D3076" s="7">
        <v>0</v>
      </c>
      <c r="E3076" s="58"/>
      <c r="F3076" s="95"/>
      <c r="G3076" s="7">
        <v>0</v>
      </c>
      <c r="H3076" s="58"/>
      <c r="I3076" s="95"/>
      <c r="J3076" s="7">
        <v>0</v>
      </c>
      <c r="L3076" s="59"/>
      <c r="M3076" s="7">
        <v>0</v>
      </c>
    </row>
    <row r="3077" spans="2:13" customFormat="1" hidden="1">
      <c r="B3077" s="5" t="s">
        <v>3014</v>
      </c>
      <c r="C3077" s="9" t="s">
        <v>480</v>
      </c>
      <c r="D3077" s="7">
        <v>0</v>
      </c>
      <c r="E3077" s="58"/>
      <c r="F3077" s="95"/>
      <c r="G3077" s="7">
        <v>0</v>
      </c>
      <c r="H3077" s="58"/>
      <c r="I3077" s="95"/>
      <c r="J3077" s="7">
        <v>0</v>
      </c>
      <c r="L3077" s="59"/>
      <c r="M3077" s="7">
        <v>0</v>
      </c>
    </row>
    <row r="3078" spans="2:13" customFormat="1" hidden="1">
      <c r="B3078" s="5" t="s">
        <v>3015</v>
      </c>
      <c r="C3078" s="9" t="s">
        <v>482</v>
      </c>
      <c r="D3078" s="7">
        <v>0</v>
      </c>
      <c r="E3078" s="58"/>
      <c r="F3078" s="95"/>
      <c r="G3078" s="7">
        <v>0</v>
      </c>
      <c r="H3078" s="58"/>
      <c r="I3078" s="95"/>
      <c r="J3078" s="7">
        <v>0</v>
      </c>
      <c r="L3078" s="59"/>
      <c r="M3078" s="7">
        <v>0</v>
      </c>
    </row>
    <row r="3079" spans="2:13" customFormat="1" hidden="1">
      <c r="B3079" s="5" t="s">
        <v>3016</v>
      </c>
      <c r="C3079" s="9" t="s">
        <v>484</v>
      </c>
      <c r="D3079" s="7">
        <v>0</v>
      </c>
      <c r="E3079" s="58"/>
      <c r="F3079" s="95"/>
      <c r="G3079" s="7">
        <v>0</v>
      </c>
      <c r="H3079" s="58"/>
      <c r="I3079" s="95"/>
      <c r="J3079" s="7">
        <v>0</v>
      </c>
      <c r="L3079" s="59"/>
      <c r="M3079" s="7">
        <v>0</v>
      </c>
    </row>
    <row r="3080" spans="2:13" customFormat="1" hidden="1">
      <c r="B3080" s="5" t="s">
        <v>3017</v>
      </c>
      <c r="C3080" s="9" t="s">
        <v>486</v>
      </c>
      <c r="D3080" s="7">
        <v>0</v>
      </c>
      <c r="E3080" s="58"/>
      <c r="F3080" s="95"/>
      <c r="G3080" s="7">
        <v>0</v>
      </c>
      <c r="H3080" s="58"/>
      <c r="I3080" s="95"/>
      <c r="J3080" s="7">
        <v>0</v>
      </c>
      <c r="L3080" s="59"/>
      <c r="M3080" s="7">
        <v>0</v>
      </c>
    </row>
    <row r="3081" spans="2:13" customFormat="1" hidden="1">
      <c r="B3081" s="5" t="s">
        <v>3018</v>
      </c>
      <c r="C3081" s="9" t="s">
        <v>488</v>
      </c>
      <c r="D3081" s="7">
        <v>0</v>
      </c>
      <c r="E3081" s="58"/>
      <c r="F3081" s="95"/>
      <c r="G3081" s="7">
        <v>0</v>
      </c>
      <c r="H3081" s="58"/>
      <c r="I3081" s="95"/>
      <c r="J3081" s="7">
        <v>0</v>
      </c>
      <c r="L3081" s="59"/>
      <c r="M3081" s="7">
        <v>0</v>
      </c>
    </row>
    <row r="3082" spans="2:13" customFormat="1" hidden="1">
      <c r="B3082" s="1" t="s">
        <v>3019</v>
      </c>
      <c r="C3082" s="4" t="s">
        <v>490</v>
      </c>
      <c r="D3082" s="10">
        <f>SUM(D3083:D3084)</f>
        <v>0</v>
      </c>
      <c r="E3082" s="58"/>
      <c r="F3082" s="96"/>
      <c r="G3082" s="10">
        <f>SUM(G3083:G3084)</f>
        <v>0</v>
      </c>
      <c r="H3082" s="58"/>
      <c r="I3082" s="96"/>
      <c r="J3082" s="10">
        <f>SUM(J3083:J3084)</f>
        <v>0</v>
      </c>
      <c r="L3082" s="59"/>
      <c r="M3082" s="10">
        <f>SUM(M3083:M3084)</f>
        <v>0</v>
      </c>
    </row>
    <row r="3083" spans="2:13" customFormat="1" hidden="1">
      <c r="B3083" s="5" t="s">
        <v>3020</v>
      </c>
      <c r="C3083" s="9" t="s">
        <v>492</v>
      </c>
      <c r="D3083" s="7">
        <v>0</v>
      </c>
      <c r="E3083" s="58"/>
      <c r="F3083" s="95"/>
      <c r="G3083" s="7">
        <v>0</v>
      </c>
      <c r="H3083" s="58"/>
      <c r="I3083" s="95"/>
      <c r="J3083" s="7">
        <v>0</v>
      </c>
      <c r="L3083" s="59"/>
      <c r="M3083" s="7">
        <v>0</v>
      </c>
    </row>
    <row r="3084" spans="2:13" customFormat="1" hidden="1">
      <c r="B3084" s="5" t="s">
        <v>3020</v>
      </c>
      <c r="C3084" s="9" t="s">
        <v>494</v>
      </c>
      <c r="D3084" s="7">
        <v>0</v>
      </c>
      <c r="E3084" s="58"/>
      <c r="F3084" s="95"/>
      <c r="G3084" s="7">
        <v>0</v>
      </c>
      <c r="H3084" s="58"/>
      <c r="I3084" s="95"/>
      <c r="J3084" s="7">
        <v>0</v>
      </c>
      <c r="L3084" s="59"/>
      <c r="M3084" s="7">
        <v>0</v>
      </c>
    </row>
    <row r="3085" spans="2:13" customFormat="1" hidden="1">
      <c r="B3085" s="1" t="s">
        <v>3021</v>
      </c>
      <c r="C3085" s="4" t="s">
        <v>5519</v>
      </c>
      <c r="D3085" s="10">
        <f>SUM(D3086:D3087)</f>
        <v>0</v>
      </c>
      <c r="E3085" s="58"/>
      <c r="F3085" s="96"/>
      <c r="G3085" s="10">
        <f>SUM(G3086:G3087)</f>
        <v>0</v>
      </c>
      <c r="H3085" s="58"/>
      <c r="I3085" s="96"/>
      <c r="J3085" s="10">
        <f>SUM(J3086:J3087)</f>
        <v>0</v>
      </c>
      <c r="L3085" s="59"/>
      <c r="M3085" s="10">
        <f>SUM(M3086:M3087)</f>
        <v>0</v>
      </c>
    </row>
    <row r="3086" spans="2:13" customFormat="1" hidden="1">
      <c r="B3086" s="5" t="s">
        <v>3022</v>
      </c>
      <c r="C3086" s="9" t="s">
        <v>497</v>
      </c>
      <c r="D3086" s="7">
        <v>0</v>
      </c>
      <c r="E3086" s="58"/>
      <c r="F3086" s="95"/>
      <c r="G3086" s="7">
        <v>0</v>
      </c>
      <c r="H3086" s="58"/>
      <c r="I3086" s="95"/>
      <c r="J3086" s="7">
        <v>0</v>
      </c>
      <c r="L3086" s="59"/>
      <c r="M3086" s="7">
        <v>0</v>
      </c>
    </row>
    <row r="3087" spans="2:13" customFormat="1" hidden="1">
      <c r="B3087" s="5" t="s">
        <v>3023</v>
      </c>
      <c r="C3087" s="9" t="s">
        <v>499</v>
      </c>
      <c r="D3087" s="7">
        <v>0</v>
      </c>
      <c r="E3087" s="58"/>
      <c r="F3087" s="95"/>
      <c r="G3087" s="7">
        <v>0</v>
      </c>
      <c r="H3087" s="58"/>
      <c r="I3087" s="95"/>
      <c r="J3087" s="7">
        <v>0</v>
      </c>
      <c r="L3087" s="59"/>
      <c r="M3087" s="7">
        <v>0</v>
      </c>
    </row>
    <row r="3088" spans="2:13" customFormat="1" hidden="1">
      <c r="B3088" s="1" t="s">
        <v>3024</v>
      </c>
      <c r="C3088" s="4" t="s">
        <v>501</v>
      </c>
      <c r="D3088" s="10">
        <f>D3089+D3098+D3103+D3106+D3113+D3115+D3124+D3134+D3140</f>
        <v>0</v>
      </c>
      <c r="E3088" s="58"/>
      <c r="F3088" s="96"/>
      <c r="G3088" s="10">
        <f>G3089+G3098+G3103+G3106+G3113+G3115+G3124+G3134+G3140</f>
        <v>0</v>
      </c>
      <c r="H3088" s="58"/>
      <c r="I3088" s="96"/>
      <c r="J3088" s="10">
        <f>J3089+J3098+J3103+J3106+J3113+J3115+J3124+J3134+J3140</f>
        <v>0</v>
      </c>
      <c r="L3088" s="59"/>
      <c r="M3088" s="10">
        <f>M3089+M3098+M3103+M3106+M3113+M3115+M3124+M3134+M3140</f>
        <v>0</v>
      </c>
    </row>
    <row r="3089" spans="2:13" customFormat="1" hidden="1">
      <c r="B3089" s="1" t="s">
        <v>3025</v>
      </c>
      <c r="C3089" s="4" t="s">
        <v>503</v>
      </c>
      <c r="D3089" s="10">
        <f>SUM(D3090:D3097)</f>
        <v>0</v>
      </c>
      <c r="E3089" s="58"/>
      <c r="F3089" s="96"/>
      <c r="G3089" s="10">
        <f>SUM(G3090:G3097)</f>
        <v>0</v>
      </c>
      <c r="H3089" s="58"/>
      <c r="I3089" s="96"/>
      <c r="J3089" s="10">
        <f>SUM(J3090:J3097)</f>
        <v>0</v>
      </c>
      <c r="L3089" s="59"/>
      <c r="M3089" s="10">
        <f>SUM(M3090:M3097)</f>
        <v>0</v>
      </c>
    </row>
    <row r="3090" spans="2:13" customFormat="1" hidden="1">
      <c r="B3090" s="5" t="s">
        <v>3026</v>
      </c>
      <c r="C3090" s="9" t="s">
        <v>505</v>
      </c>
      <c r="D3090" s="7">
        <v>0</v>
      </c>
      <c r="E3090" s="58"/>
      <c r="F3090" s="95"/>
      <c r="G3090" s="7">
        <v>0</v>
      </c>
      <c r="H3090" s="58"/>
      <c r="I3090" s="95"/>
      <c r="J3090" s="7">
        <v>0</v>
      </c>
      <c r="L3090" s="59"/>
      <c r="M3090" s="7">
        <v>0</v>
      </c>
    </row>
    <row r="3091" spans="2:13" customFormat="1" hidden="1">
      <c r="B3091" s="5" t="s">
        <v>3027</v>
      </c>
      <c r="C3091" s="9" t="s">
        <v>507</v>
      </c>
      <c r="D3091" s="7">
        <v>0</v>
      </c>
      <c r="E3091" s="58"/>
      <c r="F3091" s="95"/>
      <c r="G3091" s="7">
        <v>0</v>
      </c>
      <c r="H3091" s="58"/>
      <c r="I3091" s="95"/>
      <c r="J3091" s="7">
        <v>0</v>
      </c>
      <c r="L3091" s="59"/>
      <c r="M3091" s="7">
        <v>0</v>
      </c>
    </row>
    <row r="3092" spans="2:13" customFormat="1" hidden="1">
      <c r="B3092" s="5" t="s">
        <v>3028</v>
      </c>
      <c r="C3092" s="9" t="s">
        <v>509</v>
      </c>
      <c r="D3092" s="7">
        <v>0</v>
      </c>
      <c r="E3092" s="58"/>
      <c r="F3092" s="95"/>
      <c r="G3092" s="7">
        <v>0</v>
      </c>
      <c r="H3092" s="58"/>
      <c r="I3092" s="95"/>
      <c r="J3092" s="7">
        <v>0</v>
      </c>
      <c r="L3092" s="59"/>
      <c r="M3092" s="7">
        <v>0</v>
      </c>
    </row>
    <row r="3093" spans="2:13" customFormat="1" hidden="1">
      <c r="B3093" s="5" t="s">
        <v>3029</v>
      </c>
      <c r="C3093" s="9" t="s">
        <v>511</v>
      </c>
      <c r="D3093" s="7">
        <v>0</v>
      </c>
      <c r="E3093" s="58"/>
      <c r="F3093" s="95"/>
      <c r="G3093" s="7">
        <v>0</v>
      </c>
      <c r="H3093" s="58"/>
      <c r="I3093" s="95"/>
      <c r="J3093" s="7">
        <v>0</v>
      </c>
      <c r="L3093" s="59"/>
      <c r="M3093" s="7">
        <v>0</v>
      </c>
    </row>
    <row r="3094" spans="2:13" customFormat="1" hidden="1">
      <c r="B3094" s="5" t="s">
        <v>3030</v>
      </c>
      <c r="C3094" s="9" t="s">
        <v>513</v>
      </c>
      <c r="D3094" s="7">
        <v>0</v>
      </c>
      <c r="E3094" s="58"/>
      <c r="F3094" s="95"/>
      <c r="G3094" s="7">
        <v>0</v>
      </c>
      <c r="H3094" s="58"/>
      <c r="I3094" s="95"/>
      <c r="J3094" s="7">
        <v>0</v>
      </c>
      <c r="L3094" s="59"/>
      <c r="M3094" s="7">
        <v>0</v>
      </c>
    </row>
    <row r="3095" spans="2:13" customFormat="1" hidden="1">
      <c r="B3095" s="5" t="s">
        <v>3031</v>
      </c>
      <c r="C3095" s="9" t="s">
        <v>515</v>
      </c>
      <c r="D3095" s="7">
        <v>0</v>
      </c>
      <c r="E3095" s="58"/>
      <c r="F3095" s="95"/>
      <c r="G3095" s="7">
        <v>0</v>
      </c>
      <c r="H3095" s="58"/>
      <c r="I3095" s="95"/>
      <c r="J3095" s="7">
        <v>0</v>
      </c>
      <c r="L3095" s="59"/>
      <c r="M3095" s="7">
        <v>0</v>
      </c>
    </row>
    <row r="3096" spans="2:13" customFormat="1" hidden="1">
      <c r="B3096" s="5" t="s">
        <v>3032</v>
      </c>
      <c r="C3096" s="9" t="s">
        <v>517</v>
      </c>
      <c r="D3096" s="7">
        <v>0</v>
      </c>
      <c r="E3096" s="58"/>
      <c r="F3096" s="95"/>
      <c r="G3096" s="7">
        <v>0</v>
      </c>
      <c r="H3096" s="58"/>
      <c r="I3096" s="95"/>
      <c r="J3096" s="7">
        <v>0</v>
      </c>
      <c r="L3096" s="59"/>
      <c r="M3096" s="7">
        <v>0</v>
      </c>
    </row>
    <row r="3097" spans="2:13" customFormat="1" hidden="1">
      <c r="B3097" s="5" t="s">
        <v>3033</v>
      </c>
      <c r="C3097" s="9" t="s">
        <v>519</v>
      </c>
      <c r="D3097" s="7">
        <v>0</v>
      </c>
      <c r="E3097" s="58"/>
      <c r="F3097" s="95"/>
      <c r="G3097" s="7">
        <v>0</v>
      </c>
      <c r="H3097" s="58"/>
      <c r="I3097" s="95"/>
      <c r="J3097" s="7">
        <v>0</v>
      </c>
      <c r="L3097" s="59"/>
      <c r="M3097" s="7">
        <v>0</v>
      </c>
    </row>
    <row r="3098" spans="2:13" customFormat="1" hidden="1">
      <c r="B3098" s="1" t="s">
        <v>3034</v>
      </c>
      <c r="C3098" s="4" t="s">
        <v>521</v>
      </c>
      <c r="D3098" s="10">
        <f>SUM(D3099:D3102)</f>
        <v>0</v>
      </c>
      <c r="E3098" s="58"/>
      <c r="F3098" s="96"/>
      <c r="G3098" s="10">
        <f>SUM(G3099:G3102)</f>
        <v>0</v>
      </c>
      <c r="H3098" s="58"/>
      <c r="I3098" s="96"/>
      <c r="J3098" s="10">
        <f>SUM(J3099:J3102)</f>
        <v>0</v>
      </c>
      <c r="L3098" s="59"/>
      <c r="M3098" s="10">
        <f>SUM(M3099:M3102)</f>
        <v>0</v>
      </c>
    </row>
    <row r="3099" spans="2:13" customFormat="1" hidden="1">
      <c r="B3099" s="5" t="s">
        <v>3035</v>
      </c>
      <c r="C3099" s="9" t="s">
        <v>523</v>
      </c>
      <c r="D3099" s="7">
        <v>0</v>
      </c>
      <c r="E3099" s="58"/>
      <c r="F3099" s="95"/>
      <c r="G3099" s="7">
        <v>0</v>
      </c>
      <c r="H3099" s="58"/>
      <c r="I3099" s="95"/>
      <c r="J3099" s="7">
        <v>0</v>
      </c>
      <c r="L3099" s="59"/>
      <c r="M3099" s="7">
        <v>0</v>
      </c>
    </row>
    <row r="3100" spans="2:13" customFormat="1" hidden="1">
      <c r="B3100" s="5" t="s">
        <v>3036</v>
      </c>
      <c r="C3100" s="9" t="s">
        <v>525</v>
      </c>
      <c r="D3100" s="7">
        <v>0</v>
      </c>
      <c r="E3100" s="58"/>
      <c r="F3100" s="95"/>
      <c r="G3100" s="7">
        <v>0</v>
      </c>
      <c r="H3100" s="58"/>
      <c r="I3100" s="95"/>
      <c r="J3100" s="7">
        <v>0</v>
      </c>
      <c r="L3100" s="59"/>
      <c r="M3100" s="7">
        <v>0</v>
      </c>
    </row>
    <row r="3101" spans="2:13" customFormat="1" hidden="1">
      <c r="B3101" s="5" t="s">
        <v>3037</v>
      </c>
      <c r="C3101" s="9" t="s">
        <v>527</v>
      </c>
      <c r="D3101" s="7">
        <v>0</v>
      </c>
      <c r="E3101" s="58"/>
      <c r="F3101" s="95"/>
      <c r="G3101" s="7">
        <v>0</v>
      </c>
      <c r="H3101" s="58"/>
      <c r="I3101" s="95"/>
      <c r="J3101" s="7">
        <v>0</v>
      </c>
      <c r="L3101" s="59"/>
      <c r="M3101" s="7">
        <v>0</v>
      </c>
    </row>
    <row r="3102" spans="2:13" customFormat="1" hidden="1">
      <c r="B3102" s="5" t="s">
        <v>3038</v>
      </c>
      <c r="C3102" s="9" t="s">
        <v>529</v>
      </c>
      <c r="D3102" s="7">
        <v>0</v>
      </c>
      <c r="E3102" s="58"/>
      <c r="F3102" s="95"/>
      <c r="G3102" s="7">
        <v>0</v>
      </c>
      <c r="H3102" s="58"/>
      <c r="I3102" s="95"/>
      <c r="J3102" s="7">
        <v>0</v>
      </c>
      <c r="L3102" s="59"/>
      <c r="M3102" s="7">
        <v>0</v>
      </c>
    </row>
    <row r="3103" spans="2:13" customFormat="1" hidden="1">
      <c r="B3103" s="1" t="s">
        <v>3039</v>
      </c>
      <c r="C3103" s="4" t="s">
        <v>531</v>
      </c>
      <c r="D3103" s="10">
        <f>SUM(D3104:D3105)</f>
        <v>0</v>
      </c>
      <c r="E3103" s="58"/>
      <c r="F3103" s="96"/>
      <c r="G3103" s="10">
        <f>SUM(G3104:G3105)</f>
        <v>0</v>
      </c>
      <c r="H3103" s="58"/>
      <c r="I3103" s="96"/>
      <c r="J3103" s="10">
        <f>SUM(J3104:J3105)</f>
        <v>0</v>
      </c>
      <c r="L3103" s="59"/>
      <c r="M3103" s="10">
        <f>SUM(M3104:M3105)</f>
        <v>0</v>
      </c>
    </row>
    <row r="3104" spans="2:13" customFormat="1" hidden="1">
      <c r="B3104" s="5" t="s">
        <v>3040</v>
      </c>
      <c r="C3104" s="9" t="s">
        <v>533</v>
      </c>
      <c r="D3104" s="7">
        <v>0</v>
      </c>
      <c r="E3104" s="58"/>
      <c r="F3104" s="95"/>
      <c r="G3104" s="7">
        <v>0</v>
      </c>
      <c r="H3104" s="58"/>
      <c r="I3104" s="95"/>
      <c r="J3104" s="7">
        <v>0</v>
      </c>
      <c r="L3104" s="59"/>
      <c r="M3104" s="7">
        <v>0</v>
      </c>
    </row>
    <row r="3105" spans="2:13" customFormat="1" hidden="1">
      <c r="B3105" s="5" t="s">
        <v>3041</v>
      </c>
      <c r="C3105" s="9" t="s">
        <v>535</v>
      </c>
      <c r="D3105" s="7">
        <v>0</v>
      </c>
      <c r="E3105" s="58"/>
      <c r="F3105" s="95"/>
      <c r="G3105" s="7">
        <v>0</v>
      </c>
      <c r="H3105" s="58"/>
      <c r="I3105" s="95"/>
      <c r="J3105" s="7">
        <v>0</v>
      </c>
      <c r="L3105" s="59"/>
      <c r="M3105" s="7">
        <v>0</v>
      </c>
    </row>
    <row r="3106" spans="2:13" customFormat="1" hidden="1">
      <c r="B3106" s="1" t="s">
        <v>3042</v>
      </c>
      <c r="C3106" s="4" t="s">
        <v>537</v>
      </c>
      <c r="D3106" s="10">
        <f>SUM(D3107:D3112)</f>
        <v>0</v>
      </c>
      <c r="E3106" s="58"/>
      <c r="F3106" s="96"/>
      <c r="G3106" s="10">
        <f>SUM(G3107:G3112)</f>
        <v>0</v>
      </c>
      <c r="H3106" s="58"/>
      <c r="I3106" s="96"/>
      <c r="J3106" s="10">
        <f>SUM(J3107:J3112)</f>
        <v>0</v>
      </c>
      <c r="L3106" s="59"/>
      <c r="M3106" s="10">
        <f>SUM(M3107:M3112)</f>
        <v>0</v>
      </c>
    </row>
    <row r="3107" spans="2:13" customFormat="1" hidden="1">
      <c r="B3107" s="5" t="s">
        <v>3043</v>
      </c>
      <c r="C3107" s="9" t="s">
        <v>539</v>
      </c>
      <c r="D3107" s="7">
        <v>0</v>
      </c>
      <c r="E3107" s="58"/>
      <c r="F3107" s="95"/>
      <c r="G3107" s="7">
        <v>0</v>
      </c>
      <c r="H3107" s="58"/>
      <c r="I3107" s="95"/>
      <c r="J3107" s="7">
        <v>0</v>
      </c>
      <c r="L3107" s="59"/>
      <c r="M3107" s="7">
        <v>0</v>
      </c>
    </row>
    <row r="3108" spans="2:13" customFormat="1" hidden="1">
      <c r="B3108" s="5" t="s">
        <v>3044</v>
      </c>
      <c r="C3108" s="9" t="s">
        <v>541</v>
      </c>
      <c r="D3108" s="7">
        <v>0</v>
      </c>
      <c r="E3108" s="58"/>
      <c r="F3108" s="95"/>
      <c r="G3108" s="7">
        <v>0</v>
      </c>
      <c r="H3108" s="58"/>
      <c r="I3108" s="95"/>
      <c r="J3108" s="7">
        <v>0</v>
      </c>
      <c r="L3108" s="59"/>
      <c r="M3108" s="7">
        <v>0</v>
      </c>
    </row>
    <row r="3109" spans="2:13" customFormat="1" hidden="1">
      <c r="B3109" s="5" t="s">
        <v>3045</v>
      </c>
      <c r="C3109" s="9" t="s">
        <v>543</v>
      </c>
      <c r="D3109" s="7">
        <v>0</v>
      </c>
      <c r="E3109" s="58"/>
      <c r="F3109" s="95"/>
      <c r="G3109" s="7">
        <v>0</v>
      </c>
      <c r="H3109" s="58"/>
      <c r="I3109" s="95"/>
      <c r="J3109" s="7">
        <v>0</v>
      </c>
      <c r="L3109" s="59"/>
      <c r="M3109" s="7">
        <v>0</v>
      </c>
    </row>
    <row r="3110" spans="2:13" customFormat="1" hidden="1">
      <c r="B3110" s="5" t="s">
        <v>3046</v>
      </c>
      <c r="C3110" s="9" t="s">
        <v>545</v>
      </c>
      <c r="D3110" s="7">
        <v>0</v>
      </c>
      <c r="E3110" s="58"/>
      <c r="F3110" s="95"/>
      <c r="G3110" s="7">
        <v>0</v>
      </c>
      <c r="H3110" s="58"/>
      <c r="I3110" s="95"/>
      <c r="J3110" s="7">
        <v>0</v>
      </c>
      <c r="L3110" s="59"/>
      <c r="M3110" s="7">
        <v>0</v>
      </c>
    </row>
    <row r="3111" spans="2:13" customFormat="1" hidden="1">
      <c r="B3111" s="5" t="s">
        <v>3047</v>
      </c>
      <c r="C3111" s="9" t="s">
        <v>547</v>
      </c>
      <c r="D3111" s="7">
        <v>0</v>
      </c>
      <c r="E3111" s="58"/>
      <c r="F3111" s="95"/>
      <c r="G3111" s="7">
        <v>0</v>
      </c>
      <c r="H3111" s="58"/>
      <c r="I3111" s="95"/>
      <c r="J3111" s="7">
        <v>0</v>
      </c>
      <c r="L3111" s="59"/>
      <c r="M3111" s="7">
        <v>0</v>
      </c>
    </row>
    <row r="3112" spans="2:13" customFormat="1" hidden="1">
      <c r="B3112" s="5" t="s">
        <v>3048</v>
      </c>
      <c r="C3112" s="9" t="s">
        <v>549</v>
      </c>
      <c r="D3112" s="7">
        <v>0</v>
      </c>
      <c r="E3112" s="58"/>
      <c r="F3112" s="95"/>
      <c r="G3112" s="7">
        <v>0</v>
      </c>
      <c r="H3112" s="58"/>
      <c r="I3112" s="95"/>
      <c r="J3112" s="7">
        <v>0</v>
      </c>
      <c r="L3112" s="59"/>
      <c r="M3112" s="7">
        <v>0</v>
      </c>
    </row>
    <row r="3113" spans="2:13" customFormat="1" hidden="1">
      <c r="B3113" s="1" t="s">
        <v>3049</v>
      </c>
      <c r="C3113" s="4" t="s">
        <v>551</v>
      </c>
      <c r="D3113" s="10">
        <f>SUM(D3114)</f>
        <v>0</v>
      </c>
      <c r="E3113" s="58"/>
      <c r="F3113" s="96"/>
      <c r="G3113" s="10">
        <f>SUM(G3114)</f>
        <v>0</v>
      </c>
      <c r="H3113" s="58"/>
      <c r="I3113" s="96"/>
      <c r="J3113" s="10">
        <f>SUM(J3114)</f>
        <v>0</v>
      </c>
      <c r="L3113" s="59"/>
      <c r="M3113" s="10">
        <f>SUM(M3114)</f>
        <v>0</v>
      </c>
    </row>
    <row r="3114" spans="2:13" customFormat="1" hidden="1">
      <c r="B3114" s="5" t="s">
        <v>3050</v>
      </c>
      <c r="C3114" s="9" t="s">
        <v>553</v>
      </c>
      <c r="D3114" s="7">
        <v>0</v>
      </c>
      <c r="E3114" s="58"/>
      <c r="F3114" s="95"/>
      <c r="G3114" s="7">
        <v>0</v>
      </c>
      <c r="H3114" s="58"/>
      <c r="I3114" s="95"/>
      <c r="J3114" s="7">
        <v>0</v>
      </c>
      <c r="L3114" s="59"/>
      <c r="M3114" s="7">
        <v>0</v>
      </c>
    </row>
    <row r="3115" spans="2:13" customFormat="1" hidden="1">
      <c r="B3115" s="1" t="s">
        <v>3051</v>
      </c>
      <c r="C3115" s="4" t="s">
        <v>555</v>
      </c>
      <c r="D3115" s="10">
        <f>SUM(D3116:D3123)</f>
        <v>0</v>
      </c>
      <c r="E3115" s="58"/>
      <c r="F3115" s="96"/>
      <c r="G3115" s="10">
        <f>SUM(G3116:G3123)</f>
        <v>0</v>
      </c>
      <c r="H3115" s="58"/>
      <c r="I3115" s="96"/>
      <c r="J3115" s="10">
        <f>SUM(J3116:J3123)</f>
        <v>0</v>
      </c>
      <c r="L3115" s="59"/>
      <c r="M3115" s="10">
        <f>SUM(M3116:M3123)</f>
        <v>0</v>
      </c>
    </row>
    <row r="3116" spans="2:13" customFormat="1" hidden="1">
      <c r="B3116" s="5" t="s">
        <v>3052</v>
      </c>
      <c r="C3116" s="9" t="s">
        <v>557</v>
      </c>
      <c r="D3116" s="7">
        <v>0</v>
      </c>
      <c r="E3116" s="58"/>
      <c r="F3116" s="95"/>
      <c r="G3116" s="7">
        <v>0</v>
      </c>
      <c r="H3116" s="58"/>
      <c r="I3116" s="95"/>
      <c r="J3116" s="7">
        <v>0</v>
      </c>
      <c r="L3116" s="59"/>
      <c r="M3116" s="7">
        <v>0</v>
      </c>
    </row>
    <row r="3117" spans="2:13" customFormat="1" hidden="1">
      <c r="B3117" s="5" t="s">
        <v>3053</v>
      </c>
      <c r="C3117" s="9" t="s">
        <v>559</v>
      </c>
      <c r="D3117" s="7">
        <v>0</v>
      </c>
      <c r="E3117" s="58"/>
      <c r="F3117" s="95"/>
      <c r="G3117" s="7">
        <v>0</v>
      </c>
      <c r="H3117" s="58"/>
      <c r="I3117" s="95"/>
      <c r="J3117" s="7">
        <v>0</v>
      </c>
      <c r="L3117" s="59"/>
      <c r="M3117" s="7">
        <v>0</v>
      </c>
    </row>
    <row r="3118" spans="2:13" customFormat="1" hidden="1">
      <c r="B3118" s="5" t="s">
        <v>3054</v>
      </c>
      <c r="C3118" s="9" t="s">
        <v>561</v>
      </c>
      <c r="D3118" s="7">
        <v>0</v>
      </c>
      <c r="E3118" s="58"/>
      <c r="F3118" s="95"/>
      <c r="G3118" s="7">
        <v>0</v>
      </c>
      <c r="H3118" s="58"/>
      <c r="I3118" s="95"/>
      <c r="J3118" s="7">
        <v>0</v>
      </c>
      <c r="L3118" s="59"/>
      <c r="M3118" s="7">
        <v>0</v>
      </c>
    </row>
    <row r="3119" spans="2:13" customFormat="1" hidden="1">
      <c r="B3119" s="5" t="s">
        <v>3055</v>
      </c>
      <c r="C3119" s="9" t="s">
        <v>563</v>
      </c>
      <c r="D3119" s="7">
        <v>0</v>
      </c>
      <c r="E3119" s="58"/>
      <c r="F3119" s="95"/>
      <c r="G3119" s="7">
        <v>0</v>
      </c>
      <c r="H3119" s="58"/>
      <c r="I3119" s="95"/>
      <c r="J3119" s="7">
        <v>0</v>
      </c>
      <c r="L3119" s="59"/>
      <c r="M3119" s="7">
        <v>0</v>
      </c>
    </row>
    <row r="3120" spans="2:13" customFormat="1" hidden="1">
      <c r="B3120" s="5" t="s">
        <v>3056</v>
      </c>
      <c r="C3120" s="9" t="s">
        <v>565</v>
      </c>
      <c r="D3120" s="7">
        <v>0</v>
      </c>
      <c r="E3120" s="58"/>
      <c r="F3120" s="95"/>
      <c r="G3120" s="7">
        <v>0</v>
      </c>
      <c r="H3120" s="58"/>
      <c r="I3120" s="95"/>
      <c r="J3120" s="7">
        <v>0</v>
      </c>
      <c r="L3120" s="59"/>
      <c r="M3120" s="7">
        <v>0</v>
      </c>
    </row>
    <row r="3121" spans="2:13" customFormat="1" hidden="1">
      <c r="B3121" s="5" t="s">
        <v>3057</v>
      </c>
      <c r="C3121" s="9" t="s">
        <v>567</v>
      </c>
      <c r="D3121" s="7">
        <v>0</v>
      </c>
      <c r="E3121" s="58"/>
      <c r="F3121" s="95"/>
      <c r="G3121" s="7">
        <v>0</v>
      </c>
      <c r="H3121" s="58"/>
      <c r="I3121" s="95"/>
      <c r="J3121" s="7">
        <v>0</v>
      </c>
      <c r="L3121" s="59"/>
      <c r="M3121" s="7">
        <v>0</v>
      </c>
    </row>
    <row r="3122" spans="2:13" customFormat="1" hidden="1">
      <c r="B3122" s="5" t="s">
        <v>3058</v>
      </c>
      <c r="C3122" s="9" t="s">
        <v>569</v>
      </c>
      <c r="D3122" s="7">
        <v>0</v>
      </c>
      <c r="E3122" s="58"/>
      <c r="F3122" s="95"/>
      <c r="G3122" s="7">
        <v>0</v>
      </c>
      <c r="H3122" s="58"/>
      <c r="I3122" s="95"/>
      <c r="J3122" s="7">
        <v>0</v>
      </c>
      <c r="L3122" s="59"/>
      <c r="M3122" s="7">
        <v>0</v>
      </c>
    </row>
    <row r="3123" spans="2:13" customFormat="1" hidden="1">
      <c r="B3123" s="5" t="s">
        <v>3059</v>
      </c>
      <c r="C3123" s="9" t="s">
        <v>571</v>
      </c>
      <c r="D3123" s="7">
        <v>0</v>
      </c>
      <c r="E3123" s="58"/>
      <c r="F3123" s="95"/>
      <c r="G3123" s="7">
        <v>0</v>
      </c>
      <c r="H3123" s="58"/>
      <c r="I3123" s="95"/>
      <c r="J3123" s="7">
        <v>0</v>
      </c>
      <c r="L3123" s="59"/>
      <c r="M3123" s="7">
        <v>0</v>
      </c>
    </row>
    <row r="3124" spans="2:13" customFormat="1" hidden="1">
      <c r="B3124" s="1" t="s">
        <v>3060</v>
      </c>
      <c r="C3124" s="4" t="s">
        <v>573</v>
      </c>
      <c r="D3124" s="10">
        <f>SUM(D3125:D3133)</f>
        <v>0</v>
      </c>
      <c r="E3124" s="58"/>
      <c r="F3124" s="96"/>
      <c r="G3124" s="10">
        <f>SUM(G3125:G3133)</f>
        <v>0</v>
      </c>
      <c r="H3124" s="58"/>
      <c r="I3124" s="96"/>
      <c r="J3124" s="10">
        <f>SUM(J3125:J3133)</f>
        <v>0</v>
      </c>
      <c r="L3124" s="59"/>
      <c r="M3124" s="10">
        <f>SUM(M3125:M3133)</f>
        <v>0</v>
      </c>
    </row>
    <row r="3125" spans="2:13" customFormat="1" hidden="1">
      <c r="B3125" s="5" t="s">
        <v>3061</v>
      </c>
      <c r="C3125" s="9" t="s">
        <v>575</v>
      </c>
      <c r="D3125" s="7">
        <v>0</v>
      </c>
      <c r="E3125" s="58"/>
      <c r="F3125" s="95"/>
      <c r="G3125" s="7">
        <v>0</v>
      </c>
      <c r="H3125" s="58"/>
      <c r="I3125" s="95"/>
      <c r="J3125" s="7">
        <v>0</v>
      </c>
      <c r="L3125" s="59"/>
      <c r="M3125" s="7">
        <v>0</v>
      </c>
    </row>
    <row r="3126" spans="2:13" customFormat="1" hidden="1">
      <c r="B3126" s="5" t="s">
        <v>3062</v>
      </c>
      <c r="C3126" s="9" t="s">
        <v>577</v>
      </c>
      <c r="D3126" s="7">
        <v>0</v>
      </c>
      <c r="E3126" s="58"/>
      <c r="F3126" s="95"/>
      <c r="G3126" s="7">
        <v>0</v>
      </c>
      <c r="H3126" s="58"/>
      <c r="I3126" s="95"/>
      <c r="J3126" s="7">
        <v>0</v>
      </c>
      <c r="L3126" s="59"/>
      <c r="M3126" s="7">
        <v>0</v>
      </c>
    </row>
    <row r="3127" spans="2:13" customFormat="1" hidden="1">
      <c r="B3127" s="5" t="s">
        <v>3063</v>
      </c>
      <c r="C3127" s="9" t="s">
        <v>579</v>
      </c>
      <c r="D3127" s="7">
        <v>0</v>
      </c>
      <c r="E3127" s="58"/>
      <c r="F3127" s="95"/>
      <c r="G3127" s="7">
        <v>0</v>
      </c>
      <c r="H3127" s="58"/>
      <c r="I3127" s="95"/>
      <c r="J3127" s="7">
        <v>0</v>
      </c>
      <c r="L3127" s="59"/>
      <c r="M3127" s="7">
        <v>0</v>
      </c>
    </row>
    <row r="3128" spans="2:13" customFormat="1" hidden="1">
      <c r="B3128" s="5" t="s">
        <v>3064</v>
      </c>
      <c r="C3128" s="9" t="s">
        <v>581</v>
      </c>
      <c r="D3128" s="7">
        <v>0</v>
      </c>
      <c r="E3128" s="58"/>
      <c r="F3128" s="95"/>
      <c r="G3128" s="7">
        <v>0</v>
      </c>
      <c r="H3128" s="58"/>
      <c r="I3128" s="95"/>
      <c r="J3128" s="7">
        <v>0</v>
      </c>
      <c r="L3128" s="59"/>
      <c r="M3128" s="7">
        <v>0</v>
      </c>
    </row>
    <row r="3129" spans="2:13" customFormat="1" hidden="1">
      <c r="B3129" s="5" t="s">
        <v>3065</v>
      </c>
      <c r="C3129" s="9" t="s">
        <v>583</v>
      </c>
      <c r="D3129" s="7">
        <v>0</v>
      </c>
      <c r="E3129" s="58"/>
      <c r="F3129" s="95"/>
      <c r="G3129" s="7">
        <v>0</v>
      </c>
      <c r="H3129" s="58"/>
      <c r="I3129" s="95"/>
      <c r="J3129" s="7">
        <v>0</v>
      </c>
      <c r="L3129" s="59"/>
      <c r="M3129" s="7">
        <v>0</v>
      </c>
    </row>
    <row r="3130" spans="2:13" customFormat="1" hidden="1">
      <c r="B3130" s="5" t="s">
        <v>3066</v>
      </c>
      <c r="C3130" s="9" t="s">
        <v>585</v>
      </c>
      <c r="D3130" s="7">
        <v>0</v>
      </c>
      <c r="E3130" s="58"/>
      <c r="F3130" s="95"/>
      <c r="G3130" s="7">
        <v>0</v>
      </c>
      <c r="H3130" s="58"/>
      <c r="I3130" s="95"/>
      <c r="J3130" s="7">
        <v>0</v>
      </c>
      <c r="L3130" s="59"/>
      <c r="M3130" s="7">
        <v>0</v>
      </c>
    </row>
    <row r="3131" spans="2:13" customFormat="1" hidden="1">
      <c r="B3131" s="5" t="s">
        <v>3067</v>
      </c>
      <c r="C3131" s="9" t="s">
        <v>587</v>
      </c>
      <c r="D3131" s="7">
        <v>0</v>
      </c>
      <c r="E3131" s="58"/>
      <c r="F3131" s="95"/>
      <c r="G3131" s="7">
        <v>0</v>
      </c>
      <c r="H3131" s="58"/>
      <c r="I3131" s="95"/>
      <c r="J3131" s="7">
        <v>0</v>
      </c>
      <c r="L3131" s="59"/>
      <c r="M3131" s="7">
        <v>0</v>
      </c>
    </row>
    <row r="3132" spans="2:13" customFormat="1" hidden="1">
      <c r="B3132" s="5" t="s">
        <v>3068</v>
      </c>
      <c r="C3132" s="9" t="s">
        <v>589</v>
      </c>
      <c r="D3132" s="7">
        <v>0</v>
      </c>
      <c r="E3132" s="58"/>
      <c r="F3132" s="95"/>
      <c r="G3132" s="7">
        <v>0</v>
      </c>
      <c r="H3132" s="58"/>
      <c r="I3132" s="95"/>
      <c r="J3132" s="7">
        <v>0</v>
      </c>
      <c r="L3132" s="59"/>
      <c r="M3132" s="7">
        <v>0</v>
      </c>
    </row>
    <row r="3133" spans="2:13" customFormat="1" hidden="1">
      <c r="B3133" s="5" t="s">
        <v>3069</v>
      </c>
      <c r="C3133" s="9" t="s">
        <v>591</v>
      </c>
      <c r="D3133" s="7">
        <v>0</v>
      </c>
      <c r="E3133" s="58"/>
      <c r="F3133" s="95"/>
      <c r="G3133" s="7">
        <v>0</v>
      </c>
      <c r="H3133" s="58"/>
      <c r="I3133" s="95"/>
      <c r="J3133" s="7">
        <v>0</v>
      </c>
      <c r="L3133" s="59"/>
      <c r="M3133" s="7">
        <v>0</v>
      </c>
    </row>
    <row r="3134" spans="2:13" customFormat="1" hidden="1">
      <c r="B3134" s="1" t="s">
        <v>3070</v>
      </c>
      <c r="C3134" s="4" t="s">
        <v>593</v>
      </c>
      <c r="D3134" s="10">
        <f>SUM(D3135:D3139)</f>
        <v>0</v>
      </c>
      <c r="E3134" s="58"/>
      <c r="F3134" s="96"/>
      <c r="G3134" s="10">
        <f>SUM(G3135:G3139)</f>
        <v>0</v>
      </c>
      <c r="H3134" s="58"/>
      <c r="I3134" s="96"/>
      <c r="J3134" s="10">
        <f>SUM(J3135:J3139)</f>
        <v>0</v>
      </c>
      <c r="L3134" s="59"/>
      <c r="M3134" s="10">
        <f>SUM(M3135:M3139)</f>
        <v>0</v>
      </c>
    </row>
    <row r="3135" spans="2:13" customFormat="1" hidden="1">
      <c r="B3135" s="5" t="s">
        <v>3071</v>
      </c>
      <c r="C3135" s="9" t="s">
        <v>595</v>
      </c>
      <c r="D3135" s="7">
        <v>0</v>
      </c>
      <c r="E3135" s="58"/>
      <c r="F3135" s="95"/>
      <c r="G3135" s="7">
        <v>0</v>
      </c>
      <c r="H3135" s="58"/>
      <c r="I3135" s="95"/>
      <c r="J3135" s="7">
        <v>0</v>
      </c>
      <c r="L3135" s="59"/>
      <c r="M3135" s="7">
        <v>0</v>
      </c>
    </row>
    <row r="3136" spans="2:13" customFormat="1" hidden="1">
      <c r="B3136" s="5" t="s">
        <v>3072</v>
      </c>
      <c r="C3136" s="9" t="s">
        <v>597</v>
      </c>
      <c r="D3136" s="7">
        <v>0</v>
      </c>
      <c r="E3136" s="58"/>
      <c r="F3136" s="95"/>
      <c r="G3136" s="7">
        <v>0</v>
      </c>
      <c r="H3136" s="58"/>
      <c r="I3136" s="95"/>
      <c r="J3136" s="7">
        <v>0</v>
      </c>
      <c r="L3136" s="59"/>
      <c r="M3136" s="7">
        <v>0</v>
      </c>
    </row>
    <row r="3137" spans="2:13" customFormat="1" hidden="1">
      <c r="B3137" s="5" t="s">
        <v>3073</v>
      </c>
      <c r="C3137" s="9" t="s">
        <v>599</v>
      </c>
      <c r="D3137" s="7">
        <v>0</v>
      </c>
      <c r="E3137" s="58"/>
      <c r="F3137" s="95"/>
      <c r="G3137" s="7">
        <v>0</v>
      </c>
      <c r="H3137" s="58"/>
      <c r="I3137" s="95"/>
      <c r="J3137" s="7">
        <v>0</v>
      </c>
      <c r="L3137" s="59"/>
      <c r="M3137" s="7">
        <v>0</v>
      </c>
    </row>
    <row r="3138" spans="2:13" customFormat="1" hidden="1">
      <c r="B3138" s="5" t="s">
        <v>3074</v>
      </c>
      <c r="C3138" s="9" t="s">
        <v>601</v>
      </c>
      <c r="D3138" s="7">
        <v>0</v>
      </c>
      <c r="E3138" s="58"/>
      <c r="F3138" s="95"/>
      <c r="G3138" s="7">
        <v>0</v>
      </c>
      <c r="H3138" s="58"/>
      <c r="I3138" s="95"/>
      <c r="J3138" s="7">
        <v>0</v>
      </c>
      <c r="L3138" s="59"/>
      <c r="M3138" s="7">
        <v>0</v>
      </c>
    </row>
    <row r="3139" spans="2:13" customFormat="1" hidden="1">
      <c r="B3139" s="5" t="s">
        <v>3075</v>
      </c>
      <c r="C3139" s="9" t="s">
        <v>603</v>
      </c>
      <c r="D3139" s="7">
        <v>0</v>
      </c>
      <c r="E3139" s="58"/>
      <c r="F3139" s="95"/>
      <c r="G3139" s="7">
        <v>0</v>
      </c>
      <c r="H3139" s="58"/>
      <c r="I3139" s="95"/>
      <c r="J3139" s="7">
        <v>0</v>
      </c>
      <c r="L3139" s="59"/>
      <c r="M3139" s="7">
        <v>0</v>
      </c>
    </row>
    <row r="3140" spans="2:13" customFormat="1" hidden="1">
      <c r="B3140" s="1" t="s">
        <v>3076</v>
      </c>
      <c r="C3140" s="4" t="s">
        <v>605</v>
      </c>
      <c r="D3140" s="10">
        <f>SUM(D3141:D3149)</f>
        <v>0</v>
      </c>
      <c r="E3140" s="58"/>
      <c r="F3140" s="96"/>
      <c r="G3140" s="10">
        <f>SUM(G3141:G3149)</f>
        <v>0</v>
      </c>
      <c r="H3140" s="58"/>
      <c r="I3140" s="96"/>
      <c r="J3140" s="10">
        <f>SUM(J3141:J3149)</f>
        <v>0</v>
      </c>
      <c r="L3140" s="59"/>
      <c r="M3140" s="10">
        <f>SUM(M3141:M3149)</f>
        <v>0</v>
      </c>
    </row>
    <row r="3141" spans="2:13" customFormat="1" hidden="1">
      <c r="B3141" s="5" t="s">
        <v>3077</v>
      </c>
      <c r="C3141" s="9" t="s">
        <v>607</v>
      </c>
      <c r="D3141" s="7">
        <v>0</v>
      </c>
      <c r="E3141" s="58"/>
      <c r="F3141" s="95"/>
      <c r="G3141" s="7">
        <v>0</v>
      </c>
      <c r="H3141" s="58"/>
      <c r="I3141" s="95"/>
      <c r="J3141" s="7">
        <v>0</v>
      </c>
      <c r="L3141" s="59"/>
      <c r="M3141" s="7">
        <v>0</v>
      </c>
    </row>
    <row r="3142" spans="2:13" customFormat="1" hidden="1">
      <c r="B3142" s="5" t="s">
        <v>3078</v>
      </c>
      <c r="C3142" s="9" t="s">
        <v>609</v>
      </c>
      <c r="D3142" s="7">
        <v>0</v>
      </c>
      <c r="E3142" s="58"/>
      <c r="F3142" s="95"/>
      <c r="G3142" s="7">
        <v>0</v>
      </c>
      <c r="H3142" s="58"/>
      <c r="I3142" s="95"/>
      <c r="J3142" s="7">
        <v>0</v>
      </c>
      <c r="L3142" s="59"/>
      <c r="M3142" s="7">
        <v>0</v>
      </c>
    </row>
    <row r="3143" spans="2:13" customFormat="1" hidden="1">
      <c r="B3143" s="5" t="s">
        <v>3079</v>
      </c>
      <c r="C3143" s="9" t="s">
        <v>611</v>
      </c>
      <c r="D3143" s="7">
        <v>0</v>
      </c>
      <c r="E3143" s="58"/>
      <c r="F3143" s="95"/>
      <c r="G3143" s="7">
        <v>0</v>
      </c>
      <c r="H3143" s="58"/>
      <c r="I3143" s="95"/>
      <c r="J3143" s="7">
        <v>0</v>
      </c>
      <c r="L3143" s="59"/>
      <c r="M3143" s="7">
        <v>0</v>
      </c>
    </row>
    <row r="3144" spans="2:13" customFormat="1" hidden="1">
      <c r="B3144" s="5" t="s">
        <v>3080</v>
      </c>
      <c r="C3144" s="9" t="s">
        <v>613</v>
      </c>
      <c r="D3144" s="7">
        <v>0</v>
      </c>
      <c r="E3144" s="58"/>
      <c r="F3144" s="95"/>
      <c r="G3144" s="7">
        <v>0</v>
      </c>
      <c r="H3144" s="58"/>
      <c r="I3144" s="95"/>
      <c r="J3144" s="7">
        <v>0</v>
      </c>
      <c r="L3144" s="59"/>
      <c r="M3144" s="7">
        <v>0</v>
      </c>
    </row>
    <row r="3145" spans="2:13" customFormat="1" hidden="1">
      <c r="B3145" s="5" t="s">
        <v>3081</v>
      </c>
      <c r="C3145" s="9" t="s">
        <v>615</v>
      </c>
      <c r="D3145" s="7">
        <v>0</v>
      </c>
      <c r="E3145" s="58"/>
      <c r="F3145" s="95"/>
      <c r="G3145" s="7">
        <v>0</v>
      </c>
      <c r="H3145" s="58"/>
      <c r="I3145" s="95"/>
      <c r="J3145" s="7">
        <v>0</v>
      </c>
      <c r="L3145" s="59"/>
      <c r="M3145" s="7">
        <v>0</v>
      </c>
    </row>
    <row r="3146" spans="2:13" customFormat="1" hidden="1">
      <c r="B3146" s="5" t="s">
        <v>3082</v>
      </c>
      <c r="C3146" s="9" t="s">
        <v>617</v>
      </c>
      <c r="D3146" s="7">
        <v>0</v>
      </c>
      <c r="E3146" s="58"/>
      <c r="F3146" s="95"/>
      <c r="G3146" s="7">
        <v>0</v>
      </c>
      <c r="H3146" s="58"/>
      <c r="I3146" s="95"/>
      <c r="J3146" s="7">
        <v>0</v>
      </c>
      <c r="L3146" s="59"/>
      <c r="M3146" s="7">
        <v>0</v>
      </c>
    </row>
    <row r="3147" spans="2:13" customFormat="1" hidden="1">
      <c r="B3147" s="5" t="s">
        <v>3083</v>
      </c>
      <c r="C3147" s="9" t="s">
        <v>619</v>
      </c>
      <c r="D3147" s="7">
        <v>0</v>
      </c>
      <c r="E3147" s="58"/>
      <c r="F3147" s="95"/>
      <c r="G3147" s="7">
        <v>0</v>
      </c>
      <c r="H3147" s="58"/>
      <c r="I3147" s="95"/>
      <c r="J3147" s="7">
        <v>0</v>
      </c>
      <c r="L3147" s="59"/>
      <c r="M3147" s="7">
        <v>0</v>
      </c>
    </row>
    <row r="3148" spans="2:13" customFormat="1" hidden="1">
      <c r="B3148" s="5" t="s">
        <v>3084</v>
      </c>
      <c r="C3148" s="9" t="s">
        <v>621</v>
      </c>
      <c r="D3148" s="7">
        <v>0</v>
      </c>
      <c r="E3148" s="58"/>
      <c r="F3148" s="95"/>
      <c r="G3148" s="7">
        <v>0</v>
      </c>
      <c r="H3148" s="58"/>
      <c r="I3148" s="95"/>
      <c r="J3148" s="7">
        <v>0</v>
      </c>
      <c r="L3148" s="59"/>
      <c r="M3148" s="7">
        <v>0</v>
      </c>
    </row>
    <row r="3149" spans="2:13" customFormat="1" hidden="1">
      <c r="B3149" s="5" t="s">
        <v>3085</v>
      </c>
      <c r="C3149" s="9" t="s">
        <v>623</v>
      </c>
      <c r="D3149" s="7">
        <v>0</v>
      </c>
      <c r="E3149" s="58"/>
      <c r="F3149" s="95"/>
      <c r="G3149" s="7">
        <v>0</v>
      </c>
      <c r="H3149" s="58"/>
      <c r="I3149" s="95"/>
      <c r="J3149" s="7">
        <v>0</v>
      </c>
      <c r="L3149" s="59"/>
      <c r="M3149" s="7">
        <v>0</v>
      </c>
    </row>
    <row r="3150" spans="2:13" customFormat="1" hidden="1">
      <c r="B3150" s="1" t="s">
        <v>3086</v>
      </c>
      <c r="C3150" s="4" t="s">
        <v>625</v>
      </c>
      <c r="D3150" s="10">
        <f>D3151+D3160+D3169</f>
        <v>0</v>
      </c>
      <c r="E3150" s="58"/>
      <c r="F3150" s="96"/>
      <c r="G3150" s="10">
        <f>G3151+G3160+G3169</f>
        <v>0</v>
      </c>
      <c r="H3150" s="58"/>
      <c r="I3150" s="96"/>
      <c r="J3150" s="10">
        <f>J3151+J3160+J3169</f>
        <v>0</v>
      </c>
      <c r="L3150" s="59"/>
      <c r="M3150" s="10">
        <f>M3151+M3160+M3169</f>
        <v>0</v>
      </c>
    </row>
    <row r="3151" spans="2:13" customFormat="1" hidden="1">
      <c r="B3151" s="1" t="s">
        <v>3087</v>
      </c>
      <c r="C3151" s="4" t="s">
        <v>627</v>
      </c>
      <c r="D3151" s="10">
        <f>SUM(D3152:D3159)</f>
        <v>0</v>
      </c>
      <c r="E3151" s="58"/>
      <c r="F3151" s="96"/>
      <c r="G3151" s="10">
        <f>SUM(G3152:G3159)</f>
        <v>0</v>
      </c>
      <c r="H3151" s="58"/>
      <c r="I3151" s="96"/>
      <c r="J3151" s="10">
        <f>SUM(J3152:J3159)</f>
        <v>0</v>
      </c>
      <c r="L3151" s="59"/>
      <c r="M3151" s="10">
        <f>SUM(M3152:M3159)</f>
        <v>0</v>
      </c>
    </row>
    <row r="3152" spans="2:13" customFormat="1" hidden="1">
      <c r="B3152" s="5" t="s">
        <v>3088</v>
      </c>
      <c r="C3152" s="9" t="s">
        <v>629</v>
      </c>
      <c r="D3152" s="7">
        <v>0</v>
      </c>
      <c r="E3152" s="58"/>
      <c r="F3152" s="95"/>
      <c r="G3152" s="7">
        <v>0</v>
      </c>
      <c r="H3152" s="58"/>
      <c r="I3152" s="95"/>
      <c r="J3152" s="7">
        <v>0</v>
      </c>
      <c r="L3152" s="59"/>
      <c r="M3152" s="7">
        <v>0</v>
      </c>
    </row>
    <row r="3153" spans="2:13" customFormat="1" hidden="1">
      <c r="B3153" s="5" t="s">
        <v>3089</v>
      </c>
      <c r="C3153" s="9" t="s">
        <v>631</v>
      </c>
      <c r="D3153" s="7">
        <v>0</v>
      </c>
      <c r="E3153" s="58"/>
      <c r="F3153" s="95"/>
      <c r="G3153" s="7">
        <v>0</v>
      </c>
      <c r="H3153" s="58"/>
      <c r="I3153" s="95"/>
      <c r="J3153" s="7">
        <v>0</v>
      </c>
      <c r="L3153" s="59"/>
      <c r="M3153" s="7">
        <v>0</v>
      </c>
    </row>
    <row r="3154" spans="2:13" customFormat="1" hidden="1">
      <c r="B3154" s="5" t="s">
        <v>3090</v>
      </c>
      <c r="C3154" s="9" t="s">
        <v>633</v>
      </c>
      <c r="D3154" s="7">
        <v>0</v>
      </c>
      <c r="E3154" s="58"/>
      <c r="F3154" s="95"/>
      <c r="G3154" s="7">
        <v>0</v>
      </c>
      <c r="H3154" s="58"/>
      <c r="I3154" s="95"/>
      <c r="J3154" s="7">
        <v>0</v>
      </c>
      <c r="L3154" s="59"/>
      <c r="M3154" s="7">
        <v>0</v>
      </c>
    </row>
    <row r="3155" spans="2:13" customFormat="1" hidden="1">
      <c r="B3155" s="5" t="s">
        <v>3091</v>
      </c>
      <c r="C3155" s="9" t="s">
        <v>635</v>
      </c>
      <c r="D3155" s="7">
        <v>0</v>
      </c>
      <c r="E3155" s="58"/>
      <c r="F3155" s="95"/>
      <c r="G3155" s="7">
        <v>0</v>
      </c>
      <c r="H3155" s="58"/>
      <c r="I3155" s="95"/>
      <c r="J3155" s="7">
        <v>0</v>
      </c>
      <c r="L3155" s="59"/>
      <c r="M3155" s="7">
        <v>0</v>
      </c>
    </row>
    <row r="3156" spans="2:13" customFormat="1" hidden="1">
      <c r="B3156" s="5" t="s">
        <v>3092</v>
      </c>
      <c r="C3156" s="9" t="s">
        <v>637</v>
      </c>
      <c r="D3156" s="7">
        <v>0</v>
      </c>
      <c r="E3156" s="58"/>
      <c r="F3156" s="95"/>
      <c r="G3156" s="7">
        <v>0</v>
      </c>
      <c r="H3156" s="58"/>
      <c r="I3156" s="95"/>
      <c r="J3156" s="7">
        <v>0</v>
      </c>
      <c r="L3156" s="59"/>
      <c r="M3156" s="7">
        <v>0</v>
      </c>
    </row>
    <row r="3157" spans="2:13" customFormat="1" hidden="1">
      <c r="B3157" s="5" t="s">
        <v>3093</v>
      </c>
      <c r="C3157" s="9" t="s">
        <v>639</v>
      </c>
      <c r="D3157" s="7">
        <v>0</v>
      </c>
      <c r="E3157" s="58"/>
      <c r="F3157" s="95"/>
      <c r="G3157" s="7">
        <v>0</v>
      </c>
      <c r="H3157" s="58"/>
      <c r="I3157" s="95"/>
      <c r="J3157" s="7">
        <v>0</v>
      </c>
      <c r="L3157" s="59"/>
      <c r="M3157" s="7">
        <v>0</v>
      </c>
    </row>
    <row r="3158" spans="2:13" customFormat="1" hidden="1">
      <c r="B3158" s="5" t="s">
        <v>3094</v>
      </c>
      <c r="C3158" s="9" t="s">
        <v>641</v>
      </c>
      <c r="D3158" s="7">
        <v>0</v>
      </c>
      <c r="E3158" s="58"/>
      <c r="F3158" s="95"/>
      <c r="G3158" s="7">
        <v>0</v>
      </c>
      <c r="H3158" s="58"/>
      <c r="I3158" s="95"/>
      <c r="J3158" s="7">
        <v>0</v>
      </c>
      <c r="L3158" s="59"/>
      <c r="M3158" s="7">
        <v>0</v>
      </c>
    </row>
    <row r="3159" spans="2:13" customFormat="1" hidden="1">
      <c r="B3159" s="5" t="s">
        <v>3095</v>
      </c>
      <c r="C3159" s="9" t="s">
        <v>643</v>
      </c>
      <c r="D3159" s="7">
        <v>0</v>
      </c>
      <c r="E3159" s="58"/>
      <c r="F3159" s="95"/>
      <c r="G3159" s="7">
        <v>0</v>
      </c>
      <c r="H3159" s="58"/>
      <c r="I3159" s="95"/>
      <c r="J3159" s="7">
        <v>0</v>
      </c>
      <c r="L3159" s="59"/>
      <c r="M3159" s="7">
        <v>0</v>
      </c>
    </row>
    <row r="3160" spans="2:13" customFormat="1" hidden="1">
      <c r="B3160" s="1" t="s">
        <v>3096</v>
      </c>
      <c r="C3160" s="4" t="s">
        <v>645</v>
      </c>
      <c r="D3160" s="10">
        <f>SUM(D3161:D3168)</f>
        <v>0</v>
      </c>
      <c r="E3160" s="58"/>
      <c r="F3160" s="96"/>
      <c r="G3160" s="10">
        <f>SUM(G3161:G3168)</f>
        <v>0</v>
      </c>
      <c r="H3160" s="58"/>
      <c r="I3160" s="96"/>
      <c r="J3160" s="10">
        <f>SUM(J3161:J3168)</f>
        <v>0</v>
      </c>
      <c r="L3160" s="59"/>
      <c r="M3160" s="10">
        <f>SUM(M3161:M3168)</f>
        <v>0</v>
      </c>
    </row>
    <row r="3161" spans="2:13" customFormat="1" hidden="1">
      <c r="B3161" s="5" t="s">
        <v>3097</v>
      </c>
      <c r="C3161" s="9" t="s">
        <v>629</v>
      </c>
      <c r="D3161" s="7">
        <v>0</v>
      </c>
      <c r="E3161" s="58"/>
      <c r="F3161" s="95"/>
      <c r="G3161" s="7">
        <v>0</v>
      </c>
      <c r="H3161" s="58"/>
      <c r="I3161" s="95"/>
      <c r="J3161" s="7">
        <v>0</v>
      </c>
      <c r="L3161" s="59"/>
      <c r="M3161" s="7">
        <v>0</v>
      </c>
    </row>
    <row r="3162" spans="2:13" customFormat="1" hidden="1">
      <c r="B3162" s="5" t="s">
        <v>3098</v>
      </c>
      <c r="C3162" s="9" t="s">
        <v>631</v>
      </c>
      <c r="D3162" s="7">
        <v>0</v>
      </c>
      <c r="E3162" s="58"/>
      <c r="F3162" s="95"/>
      <c r="G3162" s="7">
        <v>0</v>
      </c>
      <c r="H3162" s="58"/>
      <c r="I3162" s="95"/>
      <c r="J3162" s="7">
        <v>0</v>
      </c>
      <c r="L3162" s="59"/>
      <c r="M3162" s="7">
        <v>0</v>
      </c>
    </row>
    <row r="3163" spans="2:13" customFormat="1" hidden="1">
      <c r="B3163" s="5" t="s">
        <v>3099</v>
      </c>
      <c r="C3163" s="9" t="s">
        <v>633</v>
      </c>
      <c r="D3163" s="7">
        <v>0</v>
      </c>
      <c r="E3163" s="58"/>
      <c r="F3163" s="95"/>
      <c r="G3163" s="7">
        <v>0</v>
      </c>
      <c r="H3163" s="58"/>
      <c r="I3163" s="95"/>
      <c r="J3163" s="7">
        <v>0</v>
      </c>
      <c r="L3163" s="59"/>
      <c r="M3163" s="7">
        <v>0</v>
      </c>
    </row>
    <row r="3164" spans="2:13" customFormat="1" hidden="1">
      <c r="B3164" s="5" t="s">
        <v>3100</v>
      </c>
      <c r="C3164" s="9" t="s">
        <v>635</v>
      </c>
      <c r="D3164" s="7">
        <v>0</v>
      </c>
      <c r="E3164" s="58"/>
      <c r="F3164" s="95"/>
      <c r="G3164" s="7">
        <v>0</v>
      </c>
      <c r="H3164" s="58"/>
      <c r="I3164" s="95"/>
      <c r="J3164" s="7">
        <v>0</v>
      </c>
      <c r="L3164" s="59"/>
      <c r="M3164" s="7">
        <v>0</v>
      </c>
    </row>
    <row r="3165" spans="2:13" customFormat="1" hidden="1">
      <c r="B3165" s="5" t="s">
        <v>3101</v>
      </c>
      <c r="C3165" s="9" t="s">
        <v>637</v>
      </c>
      <c r="D3165" s="7">
        <v>0</v>
      </c>
      <c r="E3165" s="58"/>
      <c r="F3165" s="95"/>
      <c r="G3165" s="7">
        <v>0</v>
      </c>
      <c r="H3165" s="58"/>
      <c r="I3165" s="95"/>
      <c r="J3165" s="7">
        <v>0</v>
      </c>
      <c r="L3165" s="59"/>
      <c r="M3165" s="7">
        <v>0</v>
      </c>
    </row>
    <row r="3166" spans="2:13" customFormat="1" hidden="1">
      <c r="B3166" s="5" t="s">
        <v>3102</v>
      </c>
      <c r="C3166" s="9" t="s">
        <v>639</v>
      </c>
      <c r="D3166" s="7">
        <v>0</v>
      </c>
      <c r="E3166" s="58"/>
      <c r="F3166" s="95"/>
      <c r="G3166" s="7">
        <v>0</v>
      </c>
      <c r="H3166" s="58"/>
      <c r="I3166" s="95"/>
      <c r="J3166" s="7">
        <v>0</v>
      </c>
      <c r="L3166" s="59"/>
      <c r="M3166" s="7">
        <v>0</v>
      </c>
    </row>
    <row r="3167" spans="2:13" customFormat="1" hidden="1">
      <c r="B3167" s="5" t="s">
        <v>3103</v>
      </c>
      <c r="C3167" s="9" t="s">
        <v>641</v>
      </c>
      <c r="D3167" s="7">
        <v>0</v>
      </c>
      <c r="E3167" s="58"/>
      <c r="F3167" s="95"/>
      <c r="G3167" s="7">
        <v>0</v>
      </c>
      <c r="H3167" s="58"/>
      <c r="I3167" s="95"/>
      <c r="J3167" s="7">
        <v>0</v>
      </c>
      <c r="L3167" s="59"/>
      <c r="M3167" s="7">
        <v>0</v>
      </c>
    </row>
    <row r="3168" spans="2:13" customFormat="1" hidden="1">
      <c r="B3168" s="5" t="s">
        <v>3104</v>
      </c>
      <c r="C3168" s="9" t="s">
        <v>643</v>
      </c>
      <c r="D3168" s="7">
        <v>0</v>
      </c>
      <c r="E3168" s="58"/>
      <c r="F3168" s="95"/>
      <c r="G3168" s="7">
        <v>0</v>
      </c>
      <c r="H3168" s="58"/>
      <c r="I3168" s="95"/>
      <c r="J3168" s="7">
        <v>0</v>
      </c>
      <c r="L3168" s="59"/>
      <c r="M3168" s="7">
        <v>0</v>
      </c>
    </row>
    <row r="3169" spans="2:13" customFormat="1" hidden="1">
      <c r="B3169" s="1" t="s">
        <v>3105</v>
      </c>
      <c r="C3169" s="4" t="s">
        <v>655</v>
      </c>
      <c r="D3169" s="10">
        <f>SUM(D3170:D3172)</f>
        <v>0</v>
      </c>
      <c r="E3169" s="58"/>
      <c r="F3169" s="96"/>
      <c r="G3169" s="10">
        <f>SUM(G3170:G3172)</f>
        <v>0</v>
      </c>
      <c r="H3169" s="58"/>
      <c r="I3169" s="96"/>
      <c r="J3169" s="10">
        <f>SUM(J3170:J3172)</f>
        <v>0</v>
      </c>
      <c r="L3169" s="59"/>
      <c r="M3169" s="10">
        <f>SUM(M3170:M3172)</f>
        <v>0</v>
      </c>
    </row>
    <row r="3170" spans="2:13" customFormat="1" hidden="1">
      <c r="B3170" s="5" t="s">
        <v>3106</v>
      </c>
      <c r="C3170" s="9" t="s">
        <v>657</v>
      </c>
      <c r="D3170" s="7">
        <v>0</v>
      </c>
      <c r="E3170" s="58"/>
      <c r="F3170" s="95"/>
      <c r="G3170" s="7">
        <v>0</v>
      </c>
      <c r="H3170" s="58"/>
      <c r="I3170" s="95"/>
      <c r="J3170" s="7">
        <v>0</v>
      </c>
      <c r="L3170" s="59"/>
      <c r="M3170" s="7">
        <v>0</v>
      </c>
    </row>
    <row r="3171" spans="2:13" customFormat="1" hidden="1">
      <c r="B3171" s="5" t="s">
        <v>3107</v>
      </c>
      <c r="C3171" s="9" t="s">
        <v>659</v>
      </c>
      <c r="D3171" s="7">
        <v>0</v>
      </c>
      <c r="E3171" s="58"/>
      <c r="F3171" s="95"/>
      <c r="G3171" s="7">
        <v>0</v>
      </c>
      <c r="H3171" s="58"/>
      <c r="I3171" s="95"/>
      <c r="J3171" s="7">
        <v>0</v>
      </c>
      <c r="L3171" s="59"/>
      <c r="M3171" s="7">
        <v>0</v>
      </c>
    </row>
    <row r="3172" spans="2:13" customFormat="1" hidden="1">
      <c r="B3172" s="5" t="s">
        <v>3108</v>
      </c>
      <c r="C3172" s="9" t="s">
        <v>661</v>
      </c>
      <c r="D3172" s="7">
        <v>0</v>
      </c>
      <c r="E3172" s="58"/>
      <c r="F3172" s="95"/>
      <c r="G3172" s="7">
        <v>0</v>
      </c>
      <c r="H3172" s="58"/>
      <c r="I3172" s="95"/>
      <c r="J3172" s="7">
        <v>0</v>
      </c>
      <c r="L3172" s="59"/>
      <c r="M3172" s="7">
        <v>0</v>
      </c>
    </row>
    <row r="3173" spans="2:13" customFormat="1" hidden="1">
      <c r="B3173" s="1" t="s">
        <v>3109</v>
      </c>
      <c r="C3173" s="4" t="s">
        <v>663</v>
      </c>
      <c r="D3173" s="10">
        <f>D3174+D3177+D3179+D3182+D3185+D3188</f>
        <v>0</v>
      </c>
      <c r="E3173" s="58"/>
      <c r="F3173" s="96"/>
      <c r="G3173" s="10">
        <f>G3174+G3177+G3179+G3182+G3185+G3188</f>
        <v>0</v>
      </c>
      <c r="H3173" s="58"/>
      <c r="I3173" s="96"/>
      <c r="J3173" s="10">
        <f>J3174+J3177+J3179+J3182+J3185+J3188</f>
        <v>0</v>
      </c>
      <c r="L3173" s="59"/>
      <c r="M3173" s="10">
        <f>M3174+M3177+M3179+M3182+M3185+M3188</f>
        <v>0</v>
      </c>
    </row>
    <row r="3174" spans="2:13" customFormat="1" hidden="1">
      <c r="B3174" s="1" t="s">
        <v>3110</v>
      </c>
      <c r="C3174" s="4" t="s">
        <v>665</v>
      </c>
      <c r="D3174" s="10">
        <f>SUM(D3175:D3176)</f>
        <v>0</v>
      </c>
      <c r="E3174" s="58"/>
      <c r="F3174" s="96"/>
      <c r="G3174" s="10">
        <f>SUM(G3175:G3176)</f>
        <v>0</v>
      </c>
      <c r="H3174" s="58"/>
      <c r="I3174" s="96"/>
      <c r="J3174" s="10">
        <f>SUM(J3175:J3176)</f>
        <v>0</v>
      </c>
      <c r="L3174" s="59"/>
      <c r="M3174" s="10">
        <f>SUM(M3175:M3176)</f>
        <v>0</v>
      </c>
    </row>
    <row r="3175" spans="2:13" customFormat="1" ht="22.5" hidden="1">
      <c r="B3175" s="5" t="s">
        <v>3111</v>
      </c>
      <c r="C3175" s="9" t="s">
        <v>667</v>
      </c>
      <c r="D3175" s="7">
        <v>0</v>
      </c>
      <c r="E3175" s="58"/>
      <c r="F3175" s="95"/>
      <c r="G3175" s="7">
        <v>0</v>
      </c>
      <c r="H3175" s="58"/>
      <c r="I3175" s="95"/>
      <c r="J3175" s="7">
        <v>0</v>
      </c>
      <c r="L3175" s="59"/>
      <c r="M3175" s="7">
        <v>0</v>
      </c>
    </row>
    <row r="3176" spans="2:13" customFormat="1" hidden="1">
      <c r="B3176" s="5" t="s">
        <v>3112</v>
      </c>
      <c r="C3176" s="9" t="s">
        <v>669</v>
      </c>
      <c r="D3176" s="7">
        <v>0</v>
      </c>
      <c r="E3176" s="58"/>
      <c r="F3176" s="95"/>
      <c r="G3176" s="7">
        <v>0</v>
      </c>
      <c r="H3176" s="58"/>
      <c r="I3176" s="95"/>
      <c r="J3176" s="7">
        <v>0</v>
      </c>
      <c r="L3176" s="59"/>
      <c r="M3176" s="7">
        <v>0</v>
      </c>
    </row>
    <row r="3177" spans="2:13" customFormat="1" hidden="1">
      <c r="B3177" s="1" t="s">
        <v>3113</v>
      </c>
      <c r="C3177" s="4" t="s">
        <v>671</v>
      </c>
      <c r="D3177" s="10">
        <f>SUM(D3178)</f>
        <v>0</v>
      </c>
      <c r="E3177" s="58"/>
      <c r="F3177" s="96"/>
      <c r="G3177" s="10">
        <f>SUM(G3178)</f>
        <v>0</v>
      </c>
      <c r="H3177" s="58"/>
      <c r="I3177" s="96"/>
      <c r="J3177" s="10">
        <f>SUM(J3178)</f>
        <v>0</v>
      </c>
      <c r="L3177" s="59"/>
      <c r="M3177" s="10">
        <f>SUM(M3178)</f>
        <v>0</v>
      </c>
    </row>
    <row r="3178" spans="2:13" customFormat="1" ht="22.5" hidden="1">
      <c r="B3178" s="5" t="s">
        <v>3114</v>
      </c>
      <c r="C3178" s="9" t="s">
        <v>673</v>
      </c>
      <c r="D3178" s="7">
        <v>0</v>
      </c>
      <c r="E3178" s="58"/>
      <c r="F3178" s="95"/>
      <c r="G3178" s="7">
        <v>0</v>
      </c>
      <c r="H3178" s="58"/>
      <c r="I3178" s="95"/>
      <c r="J3178" s="7">
        <v>0</v>
      </c>
      <c r="L3178" s="59"/>
      <c r="M3178" s="7">
        <v>0</v>
      </c>
    </row>
    <row r="3179" spans="2:13" customFormat="1" hidden="1">
      <c r="B3179" s="1" t="s">
        <v>3115</v>
      </c>
      <c r="C3179" s="4" t="s">
        <v>675</v>
      </c>
      <c r="D3179" s="10">
        <f>SUM(D3180:D3181)</f>
        <v>0</v>
      </c>
      <c r="E3179" s="58"/>
      <c r="F3179" s="96"/>
      <c r="G3179" s="10">
        <f>SUM(G3180:G3181)</f>
        <v>0</v>
      </c>
      <c r="H3179" s="58"/>
      <c r="I3179" s="96"/>
      <c r="J3179" s="10">
        <f>SUM(J3180:J3181)</f>
        <v>0</v>
      </c>
      <c r="L3179" s="59"/>
      <c r="M3179" s="10">
        <f>SUM(M3180:M3181)</f>
        <v>0</v>
      </c>
    </row>
    <row r="3180" spans="2:13" customFormat="1" hidden="1">
      <c r="B3180" s="5" t="s">
        <v>3116</v>
      </c>
      <c r="C3180" s="9" t="s">
        <v>677</v>
      </c>
      <c r="D3180" s="7">
        <v>0</v>
      </c>
      <c r="E3180" s="58"/>
      <c r="F3180" s="95"/>
      <c r="G3180" s="7">
        <v>0</v>
      </c>
      <c r="H3180" s="58"/>
      <c r="I3180" s="95"/>
      <c r="J3180" s="7">
        <v>0</v>
      </c>
      <c r="L3180" s="59"/>
      <c r="M3180" s="7">
        <v>0</v>
      </c>
    </row>
    <row r="3181" spans="2:13" customFormat="1" hidden="1">
      <c r="B3181" s="5" t="s">
        <v>3117</v>
      </c>
      <c r="C3181" s="9" t="s">
        <v>679</v>
      </c>
      <c r="D3181" s="7">
        <v>0</v>
      </c>
      <c r="E3181" s="58"/>
      <c r="F3181" s="95"/>
      <c r="G3181" s="7">
        <v>0</v>
      </c>
      <c r="H3181" s="58"/>
      <c r="I3181" s="95"/>
      <c r="J3181" s="7">
        <v>0</v>
      </c>
      <c r="L3181" s="59"/>
      <c r="M3181" s="7">
        <v>0</v>
      </c>
    </row>
    <row r="3182" spans="2:13" customFormat="1" hidden="1">
      <c r="B3182" s="1" t="s">
        <v>3118</v>
      </c>
      <c r="C3182" s="4" t="s">
        <v>681</v>
      </c>
      <c r="D3182" s="10">
        <f>SUM(D3183:D3184)</f>
        <v>0</v>
      </c>
      <c r="E3182" s="58"/>
      <c r="F3182" s="96"/>
      <c r="G3182" s="10">
        <f>SUM(G3183:G3184)</f>
        <v>0</v>
      </c>
      <c r="H3182" s="58"/>
      <c r="I3182" s="96"/>
      <c r="J3182" s="10">
        <f>SUM(J3183:J3184)</f>
        <v>0</v>
      </c>
      <c r="L3182" s="59"/>
      <c r="M3182" s="10">
        <f>SUM(M3183:M3184)</f>
        <v>0</v>
      </c>
    </row>
    <row r="3183" spans="2:13" customFormat="1" hidden="1">
      <c r="B3183" s="5" t="s">
        <v>3119</v>
      </c>
      <c r="C3183" s="9" t="s">
        <v>683</v>
      </c>
      <c r="D3183" s="7">
        <v>0</v>
      </c>
      <c r="E3183" s="58"/>
      <c r="F3183" s="95"/>
      <c r="G3183" s="7">
        <v>0</v>
      </c>
      <c r="H3183" s="58"/>
      <c r="I3183" s="95"/>
      <c r="J3183" s="7">
        <v>0</v>
      </c>
      <c r="L3183" s="59"/>
      <c r="M3183" s="7">
        <v>0</v>
      </c>
    </row>
    <row r="3184" spans="2:13" customFormat="1" hidden="1">
      <c r="B3184" s="5" t="s">
        <v>3120</v>
      </c>
      <c r="C3184" s="9" t="s">
        <v>685</v>
      </c>
      <c r="D3184" s="7">
        <v>0</v>
      </c>
      <c r="E3184" s="58"/>
      <c r="F3184" s="95"/>
      <c r="G3184" s="7">
        <v>0</v>
      </c>
      <c r="H3184" s="58"/>
      <c r="I3184" s="95"/>
      <c r="J3184" s="7">
        <v>0</v>
      </c>
      <c r="L3184" s="59"/>
      <c r="M3184" s="7">
        <v>0</v>
      </c>
    </row>
    <row r="3185" spans="2:13" customFormat="1" hidden="1">
      <c r="B3185" s="1" t="s">
        <v>3121</v>
      </c>
      <c r="C3185" s="4" t="s">
        <v>687</v>
      </c>
      <c r="D3185" s="10">
        <f>SUM(D3186:D3190)</f>
        <v>0</v>
      </c>
      <c r="E3185" s="58"/>
      <c r="F3185" s="96"/>
      <c r="G3185" s="10">
        <f>SUM(G3186:G3190)</f>
        <v>0</v>
      </c>
      <c r="H3185" s="58"/>
      <c r="I3185" s="96"/>
      <c r="J3185" s="10">
        <f>SUM(J3186:J3190)</f>
        <v>0</v>
      </c>
      <c r="L3185" s="59"/>
      <c r="M3185" s="10">
        <f>SUM(M3186:M3190)</f>
        <v>0</v>
      </c>
    </row>
    <row r="3186" spans="2:13" customFormat="1" hidden="1">
      <c r="B3186" s="5" t="s">
        <v>3122</v>
      </c>
      <c r="C3186" s="9" t="s">
        <v>689</v>
      </c>
      <c r="D3186" s="7">
        <v>0</v>
      </c>
      <c r="E3186" s="58"/>
      <c r="F3186" s="95"/>
      <c r="G3186" s="7">
        <v>0</v>
      </c>
      <c r="H3186" s="58"/>
      <c r="I3186" s="95"/>
      <c r="J3186" s="7">
        <v>0</v>
      </c>
      <c r="L3186" s="59"/>
      <c r="M3186" s="7">
        <v>0</v>
      </c>
    </row>
    <row r="3187" spans="2:13" customFormat="1" hidden="1">
      <c r="B3187" s="5" t="s">
        <v>3122</v>
      </c>
      <c r="C3187" s="9" t="s">
        <v>691</v>
      </c>
      <c r="D3187" s="7">
        <v>0</v>
      </c>
      <c r="E3187" s="58"/>
      <c r="F3187" s="95"/>
      <c r="G3187" s="7">
        <v>0</v>
      </c>
      <c r="H3187" s="58"/>
      <c r="I3187" s="95"/>
      <c r="J3187" s="7">
        <v>0</v>
      </c>
      <c r="L3187" s="59"/>
      <c r="M3187" s="7">
        <v>0</v>
      </c>
    </row>
    <row r="3188" spans="2:13" customFormat="1" hidden="1">
      <c r="B3188" s="1" t="s">
        <v>3123</v>
      </c>
      <c r="C3188" s="4" t="s">
        <v>693</v>
      </c>
      <c r="D3188" s="10">
        <f>SUM(D3189:D3190)</f>
        <v>0</v>
      </c>
      <c r="E3188" s="58"/>
      <c r="F3188" s="96"/>
      <c r="G3188" s="10">
        <f>SUM(G3189:G3190)</f>
        <v>0</v>
      </c>
      <c r="H3188" s="58"/>
      <c r="I3188" s="96"/>
      <c r="J3188" s="10">
        <f>SUM(J3189:J3190)</f>
        <v>0</v>
      </c>
      <c r="L3188" s="59"/>
      <c r="M3188" s="10">
        <f>SUM(M3189:M3190)</f>
        <v>0</v>
      </c>
    </row>
    <row r="3189" spans="2:13" customFormat="1" hidden="1">
      <c r="B3189" s="5" t="s">
        <v>3124</v>
      </c>
      <c r="C3189" s="9" t="s">
        <v>695</v>
      </c>
      <c r="D3189" s="7">
        <v>0</v>
      </c>
      <c r="E3189" s="58"/>
      <c r="F3189" s="95"/>
      <c r="G3189" s="7">
        <v>0</v>
      </c>
      <c r="H3189" s="58"/>
      <c r="I3189" s="95"/>
      <c r="J3189" s="7">
        <v>0</v>
      </c>
      <c r="L3189" s="59"/>
      <c r="M3189" s="7">
        <v>0</v>
      </c>
    </row>
    <row r="3190" spans="2:13" customFormat="1" hidden="1">
      <c r="B3190" s="5" t="s">
        <v>3125</v>
      </c>
      <c r="C3190" s="9" t="s">
        <v>697</v>
      </c>
      <c r="D3190" s="7">
        <v>0</v>
      </c>
      <c r="E3190" s="58"/>
      <c r="F3190" s="95"/>
      <c r="G3190" s="7">
        <v>0</v>
      </c>
      <c r="H3190" s="58"/>
      <c r="I3190" s="95"/>
      <c r="J3190" s="7">
        <v>0</v>
      </c>
      <c r="L3190" s="59"/>
      <c r="M3190" s="7">
        <v>0</v>
      </c>
    </row>
    <row r="3191" spans="2:13" customFormat="1" hidden="1">
      <c r="B3191" s="1" t="s">
        <v>3126</v>
      </c>
      <c r="C3191" s="4" t="s">
        <v>699</v>
      </c>
      <c r="D3191" s="10">
        <f>D3192</f>
        <v>0</v>
      </c>
      <c r="E3191" s="58"/>
      <c r="F3191" s="96"/>
      <c r="G3191" s="10">
        <f>G3192</f>
        <v>0</v>
      </c>
      <c r="H3191" s="58"/>
      <c r="I3191" s="96"/>
      <c r="J3191" s="10">
        <f>J3192</f>
        <v>0</v>
      </c>
      <c r="L3191" s="59"/>
      <c r="M3191" s="10">
        <f>M3192</f>
        <v>0</v>
      </c>
    </row>
    <row r="3192" spans="2:13" customFormat="1" hidden="1">
      <c r="B3192" s="1" t="s">
        <v>3127</v>
      </c>
      <c r="C3192" s="4" t="s">
        <v>699</v>
      </c>
      <c r="D3192" s="10">
        <f>SUM(D3193:D3195)</f>
        <v>0</v>
      </c>
      <c r="E3192" s="58"/>
      <c r="F3192" s="96"/>
      <c r="G3192" s="10">
        <f>SUM(G3193:G3195)</f>
        <v>0</v>
      </c>
      <c r="H3192" s="58"/>
      <c r="I3192" s="96"/>
      <c r="J3192" s="10">
        <f>SUM(J3193:J3195)</f>
        <v>0</v>
      </c>
      <c r="L3192" s="59"/>
      <c r="M3192" s="10">
        <f>SUM(M3193:M3195)</f>
        <v>0</v>
      </c>
    </row>
    <row r="3193" spans="2:13" customFormat="1" hidden="1">
      <c r="B3193" s="5" t="s">
        <v>3128</v>
      </c>
      <c r="C3193" s="56" t="s">
        <v>702</v>
      </c>
      <c r="D3193" s="7">
        <v>0</v>
      </c>
      <c r="E3193" s="58"/>
      <c r="F3193" s="95"/>
      <c r="G3193" s="7">
        <v>0</v>
      </c>
      <c r="H3193" s="58"/>
      <c r="I3193" s="95"/>
      <c r="J3193" s="7">
        <v>0</v>
      </c>
      <c r="L3193" s="59"/>
      <c r="M3193" s="7">
        <v>0</v>
      </c>
    </row>
    <row r="3194" spans="2:13" customFormat="1" hidden="1">
      <c r="B3194" s="5" t="s">
        <v>3129</v>
      </c>
      <c r="C3194" s="56" t="s">
        <v>704</v>
      </c>
      <c r="D3194" s="7">
        <v>0</v>
      </c>
      <c r="E3194" s="58"/>
      <c r="F3194" s="95"/>
      <c r="G3194" s="7">
        <v>0</v>
      </c>
      <c r="H3194" s="58"/>
      <c r="I3194" s="95"/>
      <c r="J3194" s="7">
        <v>0</v>
      </c>
      <c r="L3194" s="59"/>
      <c r="M3194" s="7">
        <v>0</v>
      </c>
    </row>
    <row r="3195" spans="2:13" customFormat="1" hidden="1">
      <c r="B3195" s="5" t="s">
        <v>3130</v>
      </c>
      <c r="C3195" s="56" t="s">
        <v>5520</v>
      </c>
      <c r="D3195" s="7">
        <v>0</v>
      </c>
      <c r="E3195" s="58"/>
      <c r="F3195" s="95"/>
      <c r="G3195" s="7">
        <v>0</v>
      </c>
      <c r="H3195" s="58"/>
      <c r="I3195" s="95"/>
      <c r="J3195" s="7">
        <v>0</v>
      </c>
      <c r="L3195" s="59"/>
      <c r="M3195" s="7">
        <v>0</v>
      </c>
    </row>
    <row r="3196" spans="2:13" customFormat="1" hidden="1">
      <c r="B3196" s="1" t="s">
        <v>3131</v>
      </c>
      <c r="C3196" s="4" t="s">
        <v>708</v>
      </c>
      <c r="D3196" s="10">
        <f>D3197+D3201+D3205+D3207+D3209+D3211+D3213</f>
        <v>0</v>
      </c>
      <c r="E3196" s="58"/>
      <c r="F3196" s="96"/>
      <c r="G3196" s="10">
        <f>G3197+G3201+G3205+G3207+G3209+G3211+G3213</f>
        <v>0</v>
      </c>
      <c r="H3196" s="58"/>
      <c r="I3196" s="96"/>
      <c r="J3196" s="10">
        <f>J3197+J3201+J3205+J3207+J3209+J3211+J3213</f>
        <v>0</v>
      </c>
      <c r="L3196" s="59"/>
      <c r="M3196" s="10">
        <f>M3197+M3201+M3205+M3207+M3209+M3211+M3213</f>
        <v>0</v>
      </c>
    </row>
    <row r="3197" spans="2:13" customFormat="1" hidden="1">
      <c r="B3197" s="1" t="s">
        <v>3132</v>
      </c>
      <c r="C3197" s="4" t="s">
        <v>710</v>
      </c>
      <c r="D3197" s="10">
        <f>SUM(D3198:D3200)</f>
        <v>0</v>
      </c>
      <c r="E3197" s="58"/>
      <c r="F3197" s="96"/>
      <c r="G3197" s="10">
        <f>SUM(G3198:G3200)</f>
        <v>0</v>
      </c>
      <c r="H3197" s="58"/>
      <c r="I3197" s="96"/>
      <c r="J3197" s="10">
        <f>SUM(J3198:J3200)</f>
        <v>0</v>
      </c>
      <c r="L3197" s="59"/>
      <c r="M3197" s="10">
        <f>SUM(M3198:M3200)</f>
        <v>0</v>
      </c>
    </row>
    <row r="3198" spans="2:13" customFormat="1" hidden="1">
      <c r="B3198" s="5" t="s">
        <v>3133</v>
      </c>
      <c r="C3198" s="9" t="s">
        <v>712</v>
      </c>
      <c r="D3198" s="7">
        <v>0</v>
      </c>
      <c r="E3198" s="58"/>
      <c r="F3198" s="95"/>
      <c r="G3198" s="7">
        <v>0</v>
      </c>
      <c r="H3198" s="58"/>
      <c r="I3198" s="95"/>
      <c r="J3198" s="7">
        <v>0</v>
      </c>
      <c r="L3198" s="59"/>
      <c r="M3198" s="7">
        <v>0</v>
      </c>
    </row>
    <row r="3199" spans="2:13" customFormat="1" hidden="1">
      <c r="B3199" s="5" t="s">
        <v>3134</v>
      </c>
      <c r="C3199" s="9" t="s">
        <v>714</v>
      </c>
      <c r="D3199" s="7">
        <v>0</v>
      </c>
      <c r="E3199" s="58"/>
      <c r="F3199" s="95"/>
      <c r="G3199" s="7">
        <v>0</v>
      </c>
      <c r="H3199" s="58"/>
      <c r="I3199" s="95"/>
      <c r="J3199" s="7">
        <v>0</v>
      </c>
      <c r="L3199" s="59"/>
      <c r="M3199" s="7">
        <v>0</v>
      </c>
    </row>
    <row r="3200" spans="2:13" customFormat="1" hidden="1">
      <c r="B3200" s="5" t="s">
        <v>3135</v>
      </c>
      <c r="C3200" s="9" t="s">
        <v>716</v>
      </c>
      <c r="D3200" s="7">
        <v>0</v>
      </c>
      <c r="E3200" s="58"/>
      <c r="F3200" s="95"/>
      <c r="G3200" s="7">
        <v>0</v>
      </c>
      <c r="H3200" s="58"/>
      <c r="I3200" s="95"/>
      <c r="J3200" s="7">
        <v>0</v>
      </c>
      <c r="L3200" s="59"/>
      <c r="M3200" s="7">
        <v>0</v>
      </c>
    </row>
    <row r="3201" spans="1:22" customFormat="1" hidden="1">
      <c r="B3201" s="1" t="s">
        <v>3136</v>
      </c>
      <c r="C3201" s="4" t="s">
        <v>718</v>
      </c>
      <c r="D3201" s="10">
        <f>SUM(D3202:D3204)</f>
        <v>0</v>
      </c>
      <c r="E3201" s="58"/>
      <c r="F3201" s="96"/>
      <c r="G3201" s="10">
        <f>SUM(G3202:G3204)</f>
        <v>0</v>
      </c>
      <c r="H3201" s="58"/>
      <c r="I3201" s="96"/>
      <c r="J3201" s="10">
        <f>SUM(J3202:J3204)</f>
        <v>0</v>
      </c>
      <c r="L3201" s="59"/>
      <c r="M3201" s="10">
        <f>SUM(M3202:M3204)</f>
        <v>0</v>
      </c>
    </row>
    <row r="3202" spans="1:22" customFormat="1" hidden="1">
      <c r="B3202" s="5" t="s">
        <v>3137</v>
      </c>
      <c r="C3202" s="9" t="s">
        <v>720</v>
      </c>
      <c r="D3202" s="7">
        <v>0</v>
      </c>
      <c r="E3202" s="58"/>
      <c r="F3202" s="95"/>
      <c r="G3202" s="7">
        <v>0</v>
      </c>
      <c r="H3202" s="58"/>
      <c r="I3202" s="95"/>
      <c r="J3202" s="7">
        <v>0</v>
      </c>
      <c r="L3202" s="59"/>
      <c r="M3202" s="7">
        <v>0</v>
      </c>
    </row>
    <row r="3203" spans="1:22" customFormat="1" hidden="1">
      <c r="B3203" s="5" t="s">
        <v>3138</v>
      </c>
      <c r="C3203" s="9" t="s">
        <v>722</v>
      </c>
      <c r="D3203" s="7">
        <v>0</v>
      </c>
      <c r="E3203" s="58"/>
      <c r="F3203" s="95"/>
      <c r="G3203" s="7">
        <v>0</v>
      </c>
      <c r="H3203" s="58"/>
      <c r="I3203" s="95"/>
      <c r="J3203" s="7">
        <v>0</v>
      </c>
      <c r="L3203" s="59"/>
      <c r="M3203" s="7">
        <v>0</v>
      </c>
    </row>
    <row r="3204" spans="1:22" customFormat="1" hidden="1">
      <c r="B3204" s="5" t="s">
        <v>3139</v>
      </c>
      <c r="C3204" s="9" t="s">
        <v>724</v>
      </c>
      <c r="D3204" s="7">
        <v>0</v>
      </c>
      <c r="E3204" s="58"/>
      <c r="F3204" s="95"/>
      <c r="G3204" s="7">
        <v>0</v>
      </c>
      <c r="H3204" s="58"/>
      <c r="I3204" s="95"/>
      <c r="J3204" s="7">
        <v>0</v>
      </c>
      <c r="L3204" s="59"/>
      <c r="M3204" s="7">
        <v>0</v>
      </c>
    </row>
    <row r="3205" spans="1:22" customFormat="1" hidden="1">
      <c r="B3205" s="1" t="s">
        <v>3140</v>
      </c>
      <c r="C3205" s="4" t="s">
        <v>726</v>
      </c>
      <c r="D3205" s="10">
        <f>SUM(D3206)</f>
        <v>0</v>
      </c>
      <c r="E3205" s="58"/>
      <c r="F3205" s="96"/>
      <c r="G3205" s="10">
        <f>SUM(G3206)</f>
        <v>0</v>
      </c>
      <c r="H3205" s="58"/>
      <c r="I3205" s="96"/>
      <c r="J3205" s="10">
        <f>SUM(J3206)</f>
        <v>0</v>
      </c>
      <c r="L3205" s="59"/>
      <c r="M3205" s="10">
        <f>SUM(M3206)</f>
        <v>0</v>
      </c>
    </row>
    <row r="3206" spans="1:22" customFormat="1" hidden="1">
      <c r="B3206" s="5" t="s">
        <v>3141</v>
      </c>
      <c r="C3206" s="9" t="s">
        <v>728</v>
      </c>
      <c r="D3206" s="7">
        <v>0</v>
      </c>
      <c r="E3206" s="58"/>
      <c r="F3206" s="95"/>
      <c r="G3206" s="7">
        <v>0</v>
      </c>
      <c r="H3206" s="58"/>
      <c r="I3206" s="95"/>
      <c r="J3206" s="7">
        <v>0</v>
      </c>
      <c r="L3206" s="59"/>
      <c r="M3206" s="7">
        <v>0</v>
      </c>
    </row>
    <row r="3207" spans="1:22" customFormat="1" hidden="1">
      <c r="B3207" s="1" t="s">
        <v>3142</v>
      </c>
      <c r="C3207" s="4" t="s">
        <v>730</v>
      </c>
      <c r="D3207" s="10">
        <f>SUM(D3208)</f>
        <v>0</v>
      </c>
      <c r="E3207" s="58"/>
      <c r="F3207" s="96"/>
      <c r="G3207" s="10">
        <f>SUM(G3208)</f>
        <v>0</v>
      </c>
      <c r="H3207" s="58"/>
      <c r="I3207" s="96"/>
      <c r="J3207" s="10">
        <f>SUM(J3208)</f>
        <v>0</v>
      </c>
      <c r="L3207" s="59"/>
      <c r="M3207" s="10">
        <f>SUM(M3208)</f>
        <v>0</v>
      </c>
    </row>
    <row r="3208" spans="1:22" customFormat="1" hidden="1">
      <c r="B3208" s="5" t="s">
        <v>3143</v>
      </c>
      <c r="C3208" s="9" t="s">
        <v>732</v>
      </c>
      <c r="D3208" s="7">
        <v>0</v>
      </c>
      <c r="E3208" s="58"/>
      <c r="F3208" s="95"/>
      <c r="G3208" s="7">
        <v>0</v>
      </c>
      <c r="H3208" s="58"/>
      <c r="I3208" s="95"/>
      <c r="J3208" s="7">
        <v>0</v>
      </c>
      <c r="L3208" s="59"/>
      <c r="M3208" s="7">
        <v>0</v>
      </c>
    </row>
    <row r="3209" spans="1:22" customFormat="1" hidden="1">
      <c r="B3209" s="1" t="s">
        <v>3144</v>
      </c>
      <c r="C3209" s="4" t="s">
        <v>734</v>
      </c>
      <c r="D3209" s="10">
        <f>SUM(D3210)</f>
        <v>0</v>
      </c>
      <c r="E3209" s="58"/>
      <c r="F3209" s="96"/>
      <c r="G3209" s="10">
        <f>SUM(G3210)</f>
        <v>0</v>
      </c>
      <c r="H3209" s="58"/>
      <c r="I3209" s="96"/>
      <c r="J3209" s="10">
        <f>SUM(J3210)</f>
        <v>0</v>
      </c>
      <c r="L3209" s="59"/>
      <c r="M3209" s="10">
        <f>SUM(M3210)</f>
        <v>0</v>
      </c>
    </row>
    <row r="3210" spans="1:22" customFormat="1" hidden="1">
      <c r="B3210" s="5" t="s">
        <v>3145</v>
      </c>
      <c r="C3210" s="9" t="s">
        <v>736</v>
      </c>
      <c r="D3210" s="7">
        <v>0</v>
      </c>
      <c r="E3210" s="58"/>
      <c r="F3210" s="95"/>
      <c r="G3210" s="7">
        <v>0</v>
      </c>
      <c r="H3210" s="58"/>
      <c r="I3210" s="95"/>
      <c r="J3210" s="7">
        <v>0</v>
      </c>
      <c r="L3210" s="59"/>
      <c r="M3210" s="7">
        <v>0</v>
      </c>
    </row>
    <row r="3211" spans="1:22" customFormat="1" hidden="1">
      <c r="B3211" s="1" t="s">
        <v>3146</v>
      </c>
      <c r="C3211" s="4" t="s">
        <v>738</v>
      </c>
      <c r="D3211" s="10">
        <f>SUM(D3212)</f>
        <v>0</v>
      </c>
      <c r="E3211" s="58"/>
      <c r="F3211" s="96"/>
      <c r="G3211" s="10">
        <f>SUM(G3212)</f>
        <v>0</v>
      </c>
      <c r="H3211" s="58"/>
      <c r="I3211" s="96"/>
      <c r="J3211" s="10">
        <f>SUM(J3212)</f>
        <v>0</v>
      </c>
      <c r="L3211" s="59"/>
      <c r="M3211" s="10">
        <f>SUM(M3212)</f>
        <v>0</v>
      </c>
    </row>
    <row r="3212" spans="1:22" customFormat="1" hidden="1">
      <c r="B3212" s="5" t="s">
        <v>3147</v>
      </c>
      <c r="C3212" s="9" t="s">
        <v>740</v>
      </c>
      <c r="D3212" s="7">
        <v>0</v>
      </c>
      <c r="E3212" s="58"/>
      <c r="F3212" s="95"/>
      <c r="G3212" s="7">
        <v>0</v>
      </c>
      <c r="H3212" s="58"/>
      <c r="I3212" s="95"/>
      <c r="J3212" s="7">
        <v>0</v>
      </c>
      <c r="L3212" s="59"/>
      <c r="M3212" s="7">
        <v>0</v>
      </c>
    </row>
    <row r="3213" spans="1:22" customFormat="1" hidden="1">
      <c r="B3213" s="1" t="s">
        <v>3148</v>
      </c>
      <c r="C3213" s="2" t="s">
        <v>742</v>
      </c>
      <c r="D3213" s="10">
        <f>SUM(D3214)</f>
        <v>0</v>
      </c>
      <c r="E3213" s="58"/>
      <c r="F3213" s="96"/>
      <c r="G3213" s="10">
        <f>SUM(G3214)</f>
        <v>0</v>
      </c>
      <c r="H3213" s="58"/>
      <c r="I3213" s="96"/>
      <c r="J3213" s="10">
        <f>SUM(J3214)</f>
        <v>0</v>
      </c>
      <c r="L3213" s="59"/>
      <c r="M3213" s="10">
        <f>SUM(M3214)</f>
        <v>0</v>
      </c>
    </row>
    <row r="3214" spans="1:22" customFormat="1" hidden="1">
      <c r="B3214" s="5" t="s">
        <v>3149</v>
      </c>
      <c r="C3214" s="9" t="s">
        <v>744</v>
      </c>
      <c r="D3214" s="7">
        <v>0</v>
      </c>
      <c r="E3214" s="58"/>
      <c r="F3214" s="95"/>
      <c r="G3214" s="7">
        <v>0</v>
      </c>
      <c r="H3214" s="58"/>
      <c r="I3214" s="95"/>
      <c r="J3214" s="7">
        <v>0</v>
      </c>
      <c r="L3214" s="59"/>
      <c r="M3214" s="7">
        <v>0</v>
      </c>
    </row>
    <row r="3215" spans="1:22">
      <c r="A3215" s="21" t="s">
        <v>5618</v>
      </c>
      <c r="B3215" s="28"/>
      <c r="C3215" s="36"/>
      <c r="D3215" s="129"/>
      <c r="E3215" s="108"/>
      <c r="F3215" s="133"/>
      <c r="G3215" s="129"/>
      <c r="H3215" s="108"/>
      <c r="I3215" s="133"/>
      <c r="J3215" s="129"/>
      <c r="K3215" s="21"/>
      <c r="L3215" s="59"/>
      <c r="M3215" s="129"/>
      <c r="P3215" s="59"/>
      <c r="S3215" s="59"/>
    </row>
    <row r="3216" spans="1:22" s="33" customFormat="1" ht="15.75">
      <c r="A3216" s="33" t="s">
        <v>5618</v>
      </c>
      <c r="B3216" s="180" t="s">
        <v>5815</v>
      </c>
      <c r="C3216" s="181" t="s">
        <v>6021</v>
      </c>
      <c r="D3216" s="136">
        <f>D3217+D3287+D3352+D3445+D3481+D3543+D3566+D3584+D3589</f>
        <v>97349</v>
      </c>
      <c r="E3216" s="137"/>
      <c r="F3216" s="138"/>
      <c r="G3216" s="136">
        <f>G3217+G3287+G3352+G3445+G3481+G3543+G3566+G3584+G3589</f>
        <v>176005</v>
      </c>
      <c r="H3216" s="137"/>
      <c r="I3216" s="138"/>
      <c r="J3216" s="136">
        <f>J3217+J3287+J3352+J3445+J3481+J3543+J3566+J3584+J3589</f>
        <v>206401.26</v>
      </c>
      <c r="K3216" s="61"/>
      <c r="L3216" s="65"/>
      <c r="M3216" s="182">
        <f>M3217</f>
        <v>201947</v>
      </c>
      <c r="P3216" s="214">
        <f>SUM(P3217)</f>
        <v>201947</v>
      </c>
      <c r="S3216" s="214">
        <f>SUM(S3217)</f>
        <v>201947</v>
      </c>
      <c r="V3216" s="214">
        <f>V3217</f>
        <v>207148</v>
      </c>
    </row>
    <row r="3217" spans="1:22">
      <c r="A3217" s="21" t="s">
        <v>5618</v>
      </c>
      <c r="B3217" s="67" t="s">
        <v>5816</v>
      </c>
      <c r="C3217" s="67" t="s">
        <v>3</v>
      </c>
      <c r="D3217" s="130">
        <f>D3218+D3224+D3232+D3251+D3261+D3274+D3278+D3283</f>
        <v>86949</v>
      </c>
      <c r="E3217" s="108"/>
      <c r="F3217" s="106"/>
      <c r="G3217" s="130">
        <f>G3218+G3224+G3232+G3251+G3261+G3274+G3278+G3283</f>
        <v>167005</v>
      </c>
      <c r="H3217" s="108"/>
      <c r="I3217" s="106"/>
      <c r="J3217" s="130">
        <f>J3218+J3224+J3232+J3251+J3261+J3274+J3278+J3283</f>
        <v>203649.34</v>
      </c>
      <c r="L3217" s="65"/>
      <c r="M3217" s="123">
        <f>+M3232+M3218</f>
        <v>201947</v>
      </c>
      <c r="P3217" s="213">
        <f>SUM(P3218+P3232)</f>
        <v>201947</v>
      </c>
      <c r="S3217" s="213">
        <f>SUM(S3218+S3232)</f>
        <v>201947</v>
      </c>
      <c r="V3217" s="212">
        <f>V3218+V3232</f>
        <v>207148</v>
      </c>
    </row>
    <row r="3218" spans="1:22">
      <c r="A3218" s="21" t="s">
        <v>5618</v>
      </c>
      <c r="B3218" s="99" t="s">
        <v>5817</v>
      </c>
      <c r="C3218" s="71" t="s">
        <v>5</v>
      </c>
      <c r="D3218" s="130">
        <f>SUM(D3219:D3223)</f>
        <v>68604</v>
      </c>
      <c r="E3218" s="108"/>
      <c r="F3218" s="106"/>
      <c r="G3218" s="130">
        <f>SUM(G3219:G3223)</f>
        <v>124588</v>
      </c>
      <c r="H3218" s="108"/>
      <c r="I3218" s="106"/>
      <c r="J3218" s="130">
        <f>SUM(J3219:J3223)</f>
        <v>183588</v>
      </c>
      <c r="L3218" s="65"/>
      <c r="M3218" s="179">
        <f>SUM(M3219:M3223)</f>
        <v>183588</v>
      </c>
      <c r="P3218" s="212">
        <f>SUM(P3222)</f>
        <v>183588</v>
      </c>
      <c r="S3218" s="212">
        <f>SUM(S3222)</f>
        <v>183588</v>
      </c>
      <c r="V3218" s="212">
        <f>V3222</f>
        <v>188316</v>
      </c>
    </row>
    <row r="3219" spans="1:22" customFormat="1" hidden="1">
      <c r="B3219" s="5" t="s">
        <v>3150</v>
      </c>
      <c r="C3219" s="56" t="s">
        <v>7</v>
      </c>
      <c r="D3219" s="7">
        <v>0</v>
      </c>
      <c r="E3219" s="58"/>
      <c r="F3219" s="95"/>
      <c r="G3219" s="7">
        <v>0</v>
      </c>
      <c r="H3219" s="58"/>
      <c r="I3219" s="95"/>
      <c r="J3219" s="7">
        <v>0</v>
      </c>
      <c r="L3219" s="59"/>
      <c r="M3219" s="7">
        <v>0</v>
      </c>
    </row>
    <row r="3220" spans="1:22" customFormat="1" hidden="1">
      <c r="B3220" s="57" t="s">
        <v>3151</v>
      </c>
      <c r="C3220" s="56" t="s">
        <v>9</v>
      </c>
      <c r="D3220" s="7">
        <v>0</v>
      </c>
      <c r="E3220" s="58"/>
      <c r="F3220" s="95"/>
      <c r="G3220" s="7">
        <v>0</v>
      </c>
      <c r="H3220" s="58"/>
      <c r="I3220" s="95"/>
      <c r="J3220" s="7">
        <v>0</v>
      </c>
      <c r="L3220" s="59"/>
      <c r="M3220" s="7">
        <v>0</v>
      </c>
    </row>
    <row r="3221" spans="1:22" customFormat="1" hidden="1">
      <c r="B3221" s="57" t="s">
        <v>3152</v>
      </c>
      <c r="C3221" s="9" t="s">
        <v>11</v>
      </c>
      <c r="D3221" s="7">
        <v>0</v>
      </c>
      <c r="E3221" s="58"/>
      <c r="F3221" s="95"/>
      <c r="G3221" s="7">
        <v>0</v>
      </c>
      <c r="H3221" s="58"/>
      <c r="I3221" s="95"/>
      <c r="J3221" s="7">
        <v>0</v>
      </c>
      <c r="L3221" s="59"/>
      <c r="M3221" s="7">
        <v>0</v>
      </c>
    </row>
    <row r="3222" spans="1:22">
      <c r="A3222" s="21" t="s">
        <v>5618</v>
      </c>
      <c r="B3222" s="30" t="s">
        <v>5818</v>
      </c>
      <c r="C3222" s="36" t="s">
        <v>13</v>
      </c>
      <c r="D3222" s="128">
        <v>68604</v>
      </c>
      <c r="E3222" s="108">
        <f>IF(D3222&lt;G3222,G3222-D3222,0)</f>
        <v>55984</v>
      </c>
      <c r="F3222" s="108">
        <f>IF(D3222&gt;G3222,D3222-G3222,0)</f>
        <v>0</v>
      </c>
      <c r="G3222" s="142">
        <f>183588-19000-40000</f>
        <v>124588</v>
      </c>
      <c r="H3222" s="108">
        <v>59000</v>
      </c>
      <c r="I3222" s="108"/>
      <c r="J3222" s="128">
        <f>+G3222+H3222-I3222</f>
        <v>183588</v>
      </c>
      <c r="L3222" s="65"/>
      <c r="M3222" s="128">
        <f>+J3222+K3222-L3222</f>
        <v>183588</v>
      </c>
      <c r="P3222" s="59">
        <f>M3222+N3222-O3222</f>
        <v>183588</v>
      </c>
      <c r="S3222" s="59">
        <f>P3222+Q3222-R3222</f>
        <v>183588</v>
      </c>
      <c r="V3222" s="59">
        <v>188316</v>
      </c>
    </row>
    <row r="3223" spans="1:22" customFormat="1" hidden="1">
      <c r="B3223" s="5" t="s">
        <v>3153</v>
      </c>
      <c r="C3223" s="9" t="s">
        <v>15</v>
      </c>
      <c r="D3223" s="7">
        <v>0</v>
      </c>
      <c r="E3223" s="58"/>
      <c r="F3223" s="95"/>
      <c r="G3223" s="7">
        <v>0</v>
      </c>
      <c r="H3223" s="58"/>
      <c r="I3223" s="95"/>
      <c r="J3223" s="7">
        <v>0</v>
      </c>
      <c r="L3223" s="59"/>
      <c r="M3223" s="7">
        <v>0</v>
      </c>
    </row>
    <row r="3224" spans="1:22" customFormat="1" hidden="1">
      <c r="B3224" s="1" t="s">
        <v>3154</v>
      </c>
      <c r="C3224" s="4" t="s">
        <v>17</v>
      </c>
      <c r="D3224" s="10">
        <f>SUM(D3225:D3231)</f>
        <v>0</v>
      </c>
      <c r="E3224" s="58"/>
      <c r="F3224" s="96"/>
      <c r="G3224" s="10">
        <f>SUM(G3225:G3231)</f>
        <v>0</v>
      </c>
      <c r="H3224" s="58"/>
      <c r="I3224" s="96"/>
      <c r="J3224" s="10">
        <f>SUM(J3225:J3231)</f>
        <v>0</v>
      </c>
      <c r="L3224" s="59"/>
      <c r="M3224" s="10">
        <f>SUM(M3225:M3231)</f>
        <v>0</v>
      </c>
    </row>
    <row r="3225" spans="1:22" customFormat="1" hidden="1">
      <c r="B3225" s="5" t="s">
        <v>3155</v>
      </c>
      <c r="C3225" s="9" t="s">
        <v>19</v>
      </c>
      <c r="D3225" s="7">
        <v>0</v>
      </c>
      <c r="E3225" s="58"/>
      <c r="F3225" s="95"/>
      <c r="G3225" s="7">
        <v>0</v>
      </c>
      <c r="H3225" s="58"/>
      <c r="I3225" s="95"/>
      <c r="J3225" s="7">
        <v>0</v>
      </c>
      <c r="L3225" s="59"/>
      <c r="M3225" s="7">
        <v>0</v>
      </c>
    </row>
    <row r="3226" spans="1:22" customFormat="1" hidden="1">
      <c r="B3226" s="5" t="s">
        <v>3156</v>
      </c>
      <c r="C3226" s="56" t="s">
        <v>21</v>
      </c>
      <c r="D3226" s="7">
        <v>0</v>
      </c>
      <c r="E3226" s="58"/>
      <c r="F3226" s="95"/>
      <c r="G3226" s="7">
        <v>0</v>
      </c>
      <c r="H3226" s="58"/>
      <c r="I3226" s="95"/>
      <c r="J3226" s="7">
        <v>0</v>
      </c>
      <c r="L3226" s="59"/>
      <c r="M3226" s="7">
        <v>0</v>
      </c>
    </row>
    <row r="3227" spans="1:22" customFormat="1" hidden="1">
      <c r="B3227" s="5" t="s">
        <v>3157</v>
      </c>
      <c r="C3227" s="9" t="s">
        <v>23</v>
      </c>
      <c r="D3227" s="7">
        <v>0</v>
      </c>
      <c r="E3227" s="58"/>
      <c r="F3227" s="95"/>
      <c r="G3227" s="7">
        <v>0</v>
      </c>
      <c r="H3227" s="58"/>
      <c r="I3227" s="95"/>
      <c r="J3227" s="7">
        <v>0</v>
      </c>
      <c r="L3227" s="59"/>
      <c r="M3227" s="7">
        <v>0</v>
      </c>
    </row>
    <row r="3228" spans="1:22" customFormat="1" hidden="1">
      <c r="B3228" s="5" t="s">
        <v>3158</v>
      </c>
      <c r="C3228" s="9" t="s">
        <v>25</v>
      </c>
      <c r="D3228" s="7">
        <v>0</v>
      </c>
      <c r="E3228" s="58"/>
      <c r="F3228" s="95"/>
      <c r="G3228" s="7">
        <v>0</v>
      </c>
      <c r="H3228" s="58"/>
      <c r="I3228" s="95"/>
      <c r="J3228" s="7">
        <v>0</v>
      </c>
      <c r="L3228" s="59"/>
      <c r="M3228" s="7">
        <v>0</v>
      </c>
    </row>
    <row r="3229" spans="1:22" customFormat="1" hidden="1">
      <c r="B3229" s="5" t="s">
        <v>3159</v>
      </c>
      <c r="C3229" s="9" t="s">
        <v>27</v>
      </c>
      <c r="D3229" s="7">
        <v>0</v>
      </c>
      <c r="E3229" s="58"/>
      <c r="F3229" s="95"/>
      <c r="G3229" s="7">
        <v>0</v>
      </c>
      <c r="H3229" s="58"/>
      <c r="I3229" s="95"/>
      <c r="J3229" s="7">
        <v>0</v>
      </c>
      <c r="L3229" s="59"/>
      <c r="M3229" s="7">
        <v>0</v>
      </c>
    </row>
    <row r="3230" spans="1:22" customFormat="1" hidden="1">
      <c r="B3230" s="5" t="s">
        <v>3160</v>
      </c>
      <c r="C3230" s="9" t="s">
        <v>29</v>
      </c>
      <c r="D3230" s="7">
        <v>0</v>
      </c>
      <c r="E3230" s="58"/>
      <c r="F3230" s="95"/>
      <c r="G3230" s="7">
        <v>0</v>
      </c>
      <c r="H3230" s="58"/>
      <c r="I3230" s="95"/>
      <c r="J3230" s="7">
        <v>0</v>
      </c>
      <c r="L3230" s="59"/>
      <c r="M3230" s="7">
        <v>0</v>
      </c>
    </row>
    <row r="3231" spans="1:22" customFormat="1" hidden="1">
      <c r="B3231" s="5" t="s">
        <v>3161</v>
      </c>
      <c r="C3231" s="9" t="s">
        <v>31</v>
      </c>
      <c r="D3231" s="7">
        <v>0</v>
      </c>
      <c r="E3231" s="58"/>
      <c r="F3231" s="95"/>
      <c r="G3231" s="7">
        <v>0</v>
      </c>
      <c r="H3231" s="58"/>
      <c r="I3231" s="95"/>
      <c r="J3231" s="7">
        <v>0</v>
      </c>
      <c r="L3231" s="59"/>
      <c r="M3231" s="7">
        <v>0</v>
      </c>
    </row>
    <row r="3232" spans="1:22">
      <c r="A3232" s="21" t="s">
        <v>5618</v>
      </c>
      <c r="B3232" s="99" t="s">
        <v>5819</v>
      </c>
      <c r="C3232" s="71" t="s">
        <v>33</v>
      </c>
      <c r="D3232" s="125">
        <f>SUM(D3233:D3250)</f>
        <v>6845</v>
      </c>
      <c r="E3232" s="108"/>
      <c r="F3232" s="126"/>
      <c r="G3232" s="125">
        <f>SUM(G3233:G3250)</f>
        <v>18317</v>
      </c>
      <c r="H3232" s="108"/>
      <c r="I3232" s="126"/>
      <c r="J3232" s="125">
        <f>SUM(J3233:J3250)</f>
        <v>18317</v>
      </c>
      <c r="L3232" s="65"/>
      <c r="M3232" s="178">
        <f>SUM(M3233:M3250)</f>
        <v>18359</v>
      </c>
      <c r="P3232" s="212">
        <f>SUM(P3235:P3237)</f>
        <v>18359</v>
      </c>
      <c r="S3232" s="212">
        <f>SUM(S3235:S3237)</f>
        <v>18359</v>
      </c>
      <c r="V3232" s="212">
        <f>V3235+V3237</f>
        <v>18832</v>
      </c>
    </row>
    <row r="3233" spans="1:22" customFormat="1" hidden="1">
      <c r="B3233" s="5" t="s">
        <v>3162</v>
      </c>
      <c r="C3233" s="9" t="s">
        <v>35</v>
      </c>
      <c r="D3233" s="7">
        <v>0</v>
      </c>
      <c r="E3233" s="58"/>
      <c r="F3233" s="95"/>
      <c r="G3233" s="7">
        <v>0</v>
      </c>
      <c r="H3233" s="58"/>
      <c r="I3233" s="95"/>
      <c r="J3233" s="7">
        <v>0</v>
      </c>
      <c r="L3233" s="59"/>
      <c r="M3233" s="7">
        <v>0</v>
      </c>
    </row>
    <row r="3234" spans="1:22" customFormat="1" hidden="1">
      <c r="B3234" s="5" t="s">
        <v>3163</v>
      </c>
      <c r="C3234" s="9" t="s">
        <v>37</v>
      </c>
      <c r="D3234" s="7">
        <v>0</v>
      </c>
      <c r="E3234" s="58"/>
      <c r="F3234" s="95"/>
      <c r="G3234" s="7">
        <v>0</v>
      </c>
      <c r="H3234" s="58"/>
      <c r="I3234" s="95"/>
      <c r="J3234" s="7">
        <v>0</v>
      </c>
      <c r="L3234" s="59"/>
      <c r="M3234" s="7">
        <v>0</v>
      </c>
    </row>
    <row r="3235" spans="1:22">
      <c r="A3235" s="21" t="s">
        <v>5618</v>
      </c>
      <c r="B3235" s="30" t="s">
        <v>5820</v>
      </c>
      <c r="C3235" s="36" t="s">
        <v>39</v>
      </c>
      <c r="D3235" s="128">
        <v>1128</v>
      </c>
      <c r="E3235" s="108">
        <f>IF(D3235&lt;G3235,G3235-D3235,0)</f>
        <v>1890</v>
      </c>
      <c r="F3235" s="108">
        <f>IF(D3235&gt;G3235,D3235-G3235,0)</f>
        <v>0</v>
      </c>
      <c r="G3235" s="128">
        <v>3018</v>
      </c>
      <c r="H3235" s="108"/>
      <c r="I3235" s="108"/>
      <c r="J3235" s="128">
        <f>+G3235+H3235-I3235</f>
        <v>3018</v>
      </c>
      <c r="L3235" s="65"/>
      <c r="M3235" s="128">
        <v>3060</v>
      </c>
      <c r="P3235" s="59">
        <f>M3235+N3235-O3235</f>
        <v>3060</v>
      </c>
      <c r="S3235" s="59">
        <f>P3235+Q3235-R3235</f>
        <v>3060</v>
      </c>
      <c r="V3235" s="59">
        <v>3139</v>
      </c>
    </row>
    <row r="3236" spans="1:22" customFormat="1" hidden="1">
      <c r="B3236" s="5" t="s">
        <v>3164</v>
      </c>
      <c r="C3236" s="9" t="s">
        <v>41</v>
      </c>
      <c r="D3236" s="7">
        <v>0</v>
      </c>
      <c r="E3236" s="58"/>
      <c r="F3236" s="95"/>
      <c r="G3236" s="7">
        <v>0</v>
      </c>
      <c r="H3236" s="58"/>
      <c r="I3236" s="95"/>
      <c r="J3236" s="7">
        <v>0</v>
      </c>
      <c r="L3236" s="59"/>
      <c r="M3236" s="7">
        <v>0</v>
      </c>
    </row>
    <row r="3237" spans="1:22">
      <c r="A3237" s="21" t="s">
        <v>5618</v>
      </c>
      <c r="B3237" s="30" t="s">
        <v>5821</v>
      </c>
      <c r="C3237" s="36" t="s">
        <v>43</v>
      </c>
      <c r="D3237" s="128">
        <v>5717</v>
      </c>
      <c r="E3237" s="108">
        <f>IF(D3237&lt;G3237,G3237-D3237,0)</f>
        <v>9582</v>
      </c>
      <c r="F3237" s="108">
        <f>IF(D3237&gt;G3237,D3237-G3237,0)</f>
        <v>0</v>
      </c>
      <c r="G3237" s="128">
        <v>15299</v>
      </c>
      <c r="H3237" s="108"/>
      <c r="I3237" s="108"/>
      <c r="J3237" s="128">
        <f>+G3237+H3237-I3237</f>
        <v>15299</v>
      </c>
      <c r="L3237" s="65"/>
      <c r="M3237" s="128">
        <f>+J3237+K3237-L3237</f>
        <v>15299</v>
      </c>
      <c r="P3237" s="59">
        <f>M3237+N3237-O3237</f>
        <v>15299</v>
      </c>
      <c r="S3237" s="59">
        <f>P3237+Q3237-R3237</f>
        <v>15299</v>
      </c>
      <c r="V3237" s="59">
        <v>15693</v>
      </c>
    </row>
    <row r="3238" spans="1:22" customFormat="1" hidden="1">
      <c r="B3238" s="5" t="s">
        <v>3165</v>
      </c>
      <c r="C3238" s="9" t="s">
        <v>45</v>
      </c>
      <c r="D3238" s="7">
        <v>0</v>
      </c>
      <c r="E3238" s="58"/>
      <c r="F3238" s="95"/>
      <c r="G3238" s="7">
        <v>0</v>
      </c>
      <c r="H3238" s="58"/>
      <c r="I3238" s="95"/>
      <c r="J3238" s="7">
        <v>0</v>
      </c>
      <c r="L3238" s="59"/>
      <c r="M3238" s="7">
        <v>0</v>
      </c>
    </row>
    <row r="3239" spans="1:22" customFormat="1" hidden="1">
      <c r="B3239" s="5" t="s">
        <v>3166</v>
      </c>
      <c r="C3239" s="56" t="s">
        <v>47</v>
      </c>
      <c r="D3239" s="7">
        <v>0</v>
      </c>
      <c r="E3239" s="58"/>
      <c r="F3239" s="95"/>
      <c r="G3239" s="7">
        <v>0</v>
      </c>
      <c r="H3239" s="58"/>
      <c r="I3239" s="95"/>
      <c r="J3239" s="7">
        <v>0</v>
      </c>
      <c r="L3239" s="59"/>
      <c r="M3239" s="7">
        <v>0</v>
      </c>
    </row>
    <row r="3240" spans="1:22" customFormat="1" hidden="1">
      <c r="B3240" s="5" t="s">
        <v>3167</v>
      </c>
      <c r="C3240" s="9" t="s">
        <v>49</v>
      </c>
      <c r="D3240" s="7">
        <v>0</v>
      </c>
      <c r="E3240" s="58"/>
      <c r="F3240" s="95"/>
      <c r="G3240" s="7">
        <v>0</v>
      </c>
      <c r="H3240" s="58"/>
      <c r="I3240" s="95"/>
      <c r="J3240" s="7">
        <v>0</v>
      </c>
      <c r="L3240" s="59"/>
      <c r="M3240" s="7">
        <v>0</v>
      </c>
    </row>
    <row r="3241" spans="1:22" customFormat="1" hidden="1">
      <c r="B3241" s="5" t="s">
        <v>3168</v>
      </c>
      <c r="C3241" s="9" t="s">
        <v>51</v>
      </c>
      <c r="D3241" s="7">
        <v>0</v>
      </c>
      <c r="E3241" s="58"/>
      <c r="F3241" s="95"/>
      <c r="G3241" s="7">
        <v>0</v>
      </c>
      <c r="H3241" s="58"/>
      <c r="I3241" s="95"/>
      <c r="J3241" s="7">
        <v>0</v>
      </c>
      <c r="L3241" s="59"/>
      <c r="M3241" s="7">
        <v>0</v>
      </c>
    </row>
    <row r="3242" spans="1:22" hidden="1">
      <c r="B3242" s="28" t="s">
        <v>3169</v>
      </c>
      <c r="C3242" s="36" t="s">
        <v>53</v>
      </c>
      <c r="D3242" s="11">
        <v>0</v>
      </c>
      <c r="E3242" s="58"/>
      <c r="F3242" s="95"/>
      <c r="G3242" s="11">
        <v>0</v>
      </c>
      <c r="H3242" s="58"/>
      <c r="I3242" s="95"/>
      <c r="J3242" s="11">
        <v>0</v>
      </c>
      <c r="L3242" s="65"/>
      <c r="M3242" s="11">
        <v>0</v>
      </c>
    </row>
    <row r="3243" spans="1:22" customFormat="1" hidden="1">
      <c r="B3243" s="5" t="s">
        <v>3170</v>
      </c>
      <c r="C3243" s="9" t="s">
        <v>55</v>
      </c>
      <c r="D3243" s="7">
        <v>0</v>
      </c>
      <c r="E3243" s="58"/>
      <c r="F3243" s="95"/>
      <c r="G3243" s="7">
        <v>0</v>
      </c>
      <c r="H3243" s="58"/>
      <c r="I3243" s="95"/>
      <c r="J3243" s="7">
        <v>0</v>
      </c>
      <c r="L3243" s="59"/>
      <c r="M3243" s="7">
        <v>0</v>
      </c>
    </row>
    <row r="3244" spans="1:22" customFormat="1" hidden="1">
      <c r="B3244" s="5" t="s">
        <v>3171</v>
      </c>
      <c r="C3244" s="9" t="s">
        <v>57</v>
      </c>
      <c r="D3244" s="7">
        <v>0</v>
      </c>
      <c r="E3244" s="58"/>
      <c r="F3244" s="95"/>
      <c r="G3244" s="7">
        <v>0</v>
      </c>
      <c r="H3244" s="58"/>
      <c r="I3244" s="95"/>
      <c r="J3244" s="7">
        <v>0</v>
      </c>
      <c r="L3244" s="59"/>
      <c r="M3244" s="7">
        <v>0</v>
      </c>
    </row>
    <row r="3245" spans="1:22" customFormat="1" hidden="1">
      <c r="B3245" s="5" t="s">
        <v>3172</v>
      </c>
      <c r="C3245" s="9" t="s">
        <v>59</v>
      </c>
      <c r="D3245" s="7">
        <v>0</v>
      </c>
      <c r="E3245" s="58"/>
      <c r="F3245" s="95"/>
      <c r="G3245" s="7">
        <v>0</v>
      </c>
      <c r="H3245" s="58"/>
      <c r="I3245" s="95"/>
      <c r="J3245" s="7">
        <v>0</v>
      </c>
      <c r="L3245" s="59"/>
      <c r="M3245" s="7">
        <v>0</v>
      </c>
    </row>
    <row r="3246" spans="1:22" customFormat="1" hidden="1">
      <c r="B3246" s="5" t="s">
        <v>3173</v>
      </c>
      <c r="C3246" s="9" t="s">
        <v>61</v>
      </c>
      <c r="D3246" s="7">
        <v>0</v>
      </c>
      <c r="E3246" s="58"/>
      <c r="F3246" s="95"/>
      <c r="G3246" s="7">
        <v>0</v>
      </c>
      <c r="H3246" s="58"/>
      <c r="I3246" s="95"/>
      <c r="J3246" s="7">
        <v>0</v>
      </c>
      <c r="L3246" s="59"/>
      <c r="M3246" s="7">
        <v>0</v>
      </c>
    </row>
    <row r="3247" spans="1:22" customFormat="1" hidden="1">
      <c r="B3247" s="5" t="s">
        <v>3174</v>
      </c>
      <c r="C3247" s="56" t="s">
        <v>63</v>
      </c>
      <c r="D3247" s="7">
        <v>0</v>
      </c>
      <c r="E3247" s="58"/>
      <c r="F3247" s="95"/>
      <c r="G3247" s="7">
        <v>0</v>
      </c>
      <c r="H3247" s="58"/>
      <c r="I3247" s="95"/>
      <c r="J3247" s="7">
        <v>0</v>
      </c>
      <c r="L3247" s="59"/>
      <c r="M3247" s="7">
        <v>0</v>
      </c>
    </row>
    <row r="3248" spans="1:22" customFormat="1" hidden="1">
      <c r="B3248" s="5" t="s">
        <v>3175</v>
      </c>
      <c r="C3248" s="56" t="s">
        <v>65</v>
      </c>
      <c r="D3248" s="7">
        <v>0</v>
      </c>
      <c r="E3248" s="58"/>
      <c r="F3248" s="95"/>
      <c r="G3248" s="7">
        <v>0</v>
      </c>
      <c r="H3248" s="58"/>
      <c r="I3248" s="95"/>
      <c r="J3248" s="7">
        <v>0</v>
      </c>
      <c r="L3248" s="59"/>
      <c r="M3248" s="7">
        <v>0</v>
      </c>
    </row>
    <row r="3249" spans="1:13" customFormat="1" hidden="1">
      <c r="B3249" s="5" t="s">
        <v>3176</v>
      </c>
      <c r="C3249" s="56" t="s">
        <v>67</v>
      </c>
      <c r="D3249" s="7">
        <v>0</v>
      </c>
      <c r="E3249" s="58"/>
      <c r="F3249" s="95"/>
      <c r="G3249" s="7">
        <v>0</v>
      </c>
      <c r="H3249" s="58"/>
      <c r="I3249" s="95"/>
      <c r="J3249" s="7">
        <v>0</v>
      </c>
      <c r="L3249" s="59"/>
      <c r="M3249" s="7">
        <v>0</v>
      </c>
    </row>
    <row r="3250" spans="1:13" customFormat="1" hidden="1">
      <c r="B3250" s="5" t="s">
        <v>3177</v>
      </c>
      <c r="C3250" s="9" t="s">
        <v>69</v>
      </c>
      <c r="D3250" s="7">
        <v>0</v>
      </c>
      <c r="E3250" s="58"/>
      <c r="F3250" s="95"/>
      <c r="G3250" s="7">
        <v>0</v>
      </c>
      <c r="H3250" s="58"/>
      <c r="I3250" s="95"/>
      <c r="J3250" s="7">
        <v>0</v>
      </c>
      <c r="L3250" s="59"/>
      <c r="M3250" s="7">
        <v>0</v>
      </c>
    </row>
    <row r="3251" spans="1:13" hidden="1">
      <c r="A3251" s="21" t="s">
        <v>5618</v>
      </c>
      <c r="B3251" s="99" t="s">
        <v>5822</v>
      </c>
      <c r="C3251" s="71" t="s">
        <v>71</v>
      </c>
      <c r="D3251" s="125">
        <f>SUM(D3252:D3260)</f>
        <v>10000</v>
      </c>
      <c r="E3251" s="108"/>
      <c r="F3251" s="126"/>
      <c r="G3251" s="125">
        <f>SUM(G3252:G3260)</f>
        <v>20000</v>
      </c>
      <c r="H3251" s="108"/>
      <c r="I3251" s="126"/>
      <c r="J3251" s="125">
        <f>SUM(J3252:J3260)</f>
        <v>1547.3400000000001</v>
      </c>
      <c r="L3251" s="65"/>
      <c r="M3251" s="125">
        <f>SUM(M3252:M3260)</f>
        <v>0</v>
      </c>
    </row>
    <row r="3252" spans="1:13" customFormat="1" hidden="1">
      <c r="B3252" s="5" t="s">
        <v>3178</v>
      </c>
      <c r="C3252" s="9" t="s">
        <v>73</v>
      </c>
      <c r="D3252" s="7">
        <v>0</v>
      </c>
      <c r="E3252" s="58"/>
      <c r="F3252" s="95"/>
      <c r="G3252" s="7">
        <v>0</v>
      </c>
      <c r="H3252" s="58"/>
      <c r="I3252" s="95"/>
      <c r="J3252" s="7">
        <v>0</v>
      </c>
      <c r="L3252" s="59"/>
      <c r="M3252" s="7">
        <v>0</v>
      </c>
    </row>
    <row r="3253" spans="1:13" customFormat="1" hidden="1">
      <c r="B3253" s="5" t="s">
        <v>3179</v>
      </c>
      <c r="C3253" s="9" t="s">
        <v>75</v>
      </c>
      <c r="D3253" s="7">
        <v>0</v>
      </c>
      <c r="E3253" s="58"/>
      <c r="F3253" s="95"/>
      <c r="G3253" s="7">
        <v>0</v>
      </c>
      <c r="H3253" s="58"/>
      <c r="I3253" s="95"/>
      <c r="J3253" s="7">
        <v>0</v>
      </c>
      <c r="L3253" s="59"/>
      <c r="M3253" s="7">
        <v>0</v>
      </c>
    </row>
    <row r="3254" spans="1:13" customFormat="1" hidden="1">
      <c r="B3254" s="5" t="s">
        <v>3180</v>
      </c>
      <c r="C3254" s="9" t="s">
        <v>77</v>
      </c>
      <c r="D3254" s="7">
        <v>0</v>
      </c>
      <c r="E3254" s="58"/>
      <c r="F3254" s="95"/>
      <c r="G3254" s="7">
        <v>0</v>
      </c>
      <c r="H3254" s="58"/>
      <c r="I3254" s="95"/>
      <c r="J3254" s="7">
        <v>0</v>
      </c>
      <c r="L3254" s="59"/>
      <c r="M3254" s="7">
        <v>0</v>
      </c>
    </row>
    <row r="3255" spans="1:13" customFormat="1" hidden="1">
      <c r="B3255" s="5" t="s">
        <v>3181</v>
      </c>
      <c r="C3255" s="9" t="s">
        <v>79</v>
      </c>
      <c r="D3255" s="7">
        <v>0</v>
      </c>
      <c r="E3255" s="58"/>
      <c r="F3255" s="95"/>
      <c r="G3255" s="7">
        <v>0</v>
      </c>
      <c r="H3255" s="58"/>
      <c r="I3255" s="95"/>
      <c r="J3255" s="7">
        <v>0</v>
      </c>
      <c r="L3255" s="59"/>
      <c r="M3255" s="7">
        <v>0</v>
      </c>
    </row>
    <row r="3256" spans="1:13" hidden="1">
      <c r="B3256" s="28" t="s">
        <v>3182</v>
      </c>
      <c r="C3256" s="36" t="s">
        <v>81</v>
      </c>
      <c r="D3256" s="11">
        <v>0</v>
      </c>
      <c r="E3256" s="58"/>
      <c r="F3256" s="95"/>
      <c r="G3256" s="11">
        <v>0</v>
      </c>
      <c r="H3256" s="58"/>
      <c r="I3256" s="95"/>
      <c r="J3256" s="11">
        <v>0</v>
      </c>
      <c r="L3256" s="65"/>
      <c r="M3256" s="11">
        <v>0</v>
      </c>
    </row>
    <row r="3257" spans="1:13" hidden="1">
      <c r="A3257" s="21" t="s">
        <v>5618</v>
      </c>
      <c r="B3257" s="30" t="s">
        <v>5912</v>
      </c>
      <c r="C3257" s="36" t="s">
        <v>83</v>
      </c>
      <c r="D3257" s="128">
        <v>10000</v>
      </c>
      <c r="E3257" s="108">
        <f>IF(D3257&lt;G3257,G3257-D3257,0)</f>
        <v>10000</v>
      </c>
      <c r="F3257" s="108">
        <f>IF(D3257&gt;G3257,D3257-G3257,0)</f>
        <v>0</v>
      </c>
      <c r="G3257" s="128">
        <v>20000</v>
      </c>
      <c r="H3257" s="108"/>
      <c r="I3257" s="108">
        <v>18452.66</v>
      </c>
      <c r="J3257" s="128">
        <f>+G3257+H3257-I3257</f>
        <v>1547.3400000000001</v>
      </c>
      <c r="L3257" s="65"/>
      <c r="M3257" s="128">
        <v>0</v>
      </c>
    </row>
    <row r="3258" spans="1:13" customFormat="1" hidden="1">
      <c r="B3258" s="5" t="s">
        <v>3183</v>
      </c>
      <c r="C3258" s="9" t="s">
        <v>85</v>
      </c>
      <c r="D3258" s="7">
        <v>0</v>
      </c>
      <c r="E3258" s="58"/>
      <c r="F3258" s="95"/>
      <c r="G3258" s="7">
        <v>0</v>
      </c>
      <c r="H3258" s="58"/>
      <c r="I3258" s="95"/>
      <c r="J3258" s="7">
        <v>0</v>
      </c>
      <c r="L3258" s="59"/>
      <c r="M3258" s="7">
        <v>0</v>
      </c>
    </row>
    <row r="3259" spans="1:13" customFormat="1" hidden="1">
      <c r="B3259" s="5" t="s">
        <v>3184</v>
      </c>
      <c r="C3259" s="9" t="s">
        <v>87</v>
      </c>
      <c r="D3259" s="7">
        <v>0</v>
      </c>
      <c r="E3259" s="58"/>
      <c r="F3259" s="95"/>
      <c r="G3259" s="7">
        <v>0</v>
      </c>
      <c r="H3259" s="58"/>
      <c r="I3259" s="95"/>
      <c r="J3259" s="7">
        <v>0</v>
      </c>
      <c r="L3259" s="59"/>
      <c r="M3259" s="7">
        <v>0</v>
      </c>
    </row>
    <row r="3260" spans="1:13" customFormat="1" hidden="1">
      <c r="B3260" s="5" t="s">
        <v>3185</v>
      </c>
      <c r="C3260" s="9" t="s">
        <v>89</v>
      </c>
      <c r="D3260" s="7">
        <v>0</v>
      </c>
      <c r="E3260" s="58"/>
      <c r="F3260" s="95"/>
      <c r="G3260" s="7">
        <v>0</v>
      </c>
      <c r="H3260" s="58"/>
      <c r="I3260" s="95"/>
      <c r="J3260" s="7">
        <v>0</v>
      </c>
      <c r="L3260" s="59"/>
      <c r="M3260" s="7">
        <v>0</v>
      </c>
    </row>
    <row r="3261" spans="1:13" customFormat="1" hidden="1">
      <c r="B3261" s="1" t="s">
        <v>3186</v>
      </c>
      <c r="C3261" s="4" t="s">
        <v>91</v>
      </c>
      <c r="D3261" s="10">
        <f>SUM(D3262:D3273)</f>
        <v>0</v>
      </c>
      <c r="E3261" s="58"/>
      <c r="F3261" s="96"/>
      <c r="G3261" s="10">
        <f>SUM(G3262:G3273)</f>
        <v>0</v>
      </c>
      <c r="H3261" s="58"/>
      <c r="I3261" s="96"/>
      <c r="J3261" s="10">
        <f>SUM(J3262:J3273)</f>
        <v>0</v>
      </c>
      <c r="L3261" s="59"/>
      <c r="M3261" s="10">
        <f>SUM(M3262:M3273)</f>
        <v>0</v>
      </c>
    </row>
    <row r="3262" spans="1:13" customFormat="1" hidden="1">
      <c r="B3262" s="5" t="s">
        <v>3187</v>
      </c>
      <c r="C3262" s="9" t="s">
        <v>93</v>
      </c>
      <c r="D3262" s="7">
        <v>0</v>
      </c>
      <c r="E3262" s="58"/>
      <c r="F3262" s="95"/>
      <c r="G3262" s="7">
        <v>0</v>
      </c>
      <c r="H3262" s="58"/>
      <c r="I3262" s="95"/>
      <c r="J3262" s="7">
        <v>0</v>
      </c>
      <c r="L3262" s="59"/>
      <c r="M3262" s="7">
        <v>0</v>
      </c>
    </row>
    <row r="3263" spans="1:13" customFormat="1" hidden="1">
      <c r="B3263" s="5" t="s">
        <v>3187</v>
      </c>
      <c r="C3263" s="9" t="s">
        <v>95</v>
      </c>
      <c r="D3263" s="7">
        <v>0</v>
      </c>
      <c r="E3263" s="58"/>
      <c r="F3263" s="95"/>
      <c r="G3263" s="7">
        <v>0</v>
      </c>
      <c r="H3263" s="58"/>
      <c r="I3263" s="95"/>
      <c r="J3263" s="7">
        <v>0</v>
      </c>
      <c r="L3263" s="59"/>
      <c r="M3263" s="7">
        <v>0</v>
      </c>
    </row>
    <row r="3264" spans="1:13" customFormat="1" hidden="1">
      <c r="B3264" s="5" t="s">
        <v>3188</v>
      </c>
      <c r="C3264" s="9" t="s">
        <v>97</v>
      </c>
      <c r="D3264" s="7">
        <v>0</v>
      </c>
      <c r="E3264" s="58"/>
      <c r="F3264" s="95"/>
      <c r="G3264" s="7">
        <v>0</v>
      </c>
      <c r="H3264" s="58"/>
      <c r="I3264" s="95"/>
      <c r="J3264" s="7">
        <v>0</v>
      </c>
      <c r="L3264" s="59"/>
      <c r="M3264" s="7">
        <v>0</v>
      </c>
    </row>
    <row r="3265" spans="2:13" customFormat="1" hidden="1">
      <c r="B3265" s="5" t="s">
        <v>3189</v>
      </c>
      <c r="C3265" s="56" t="s">
        <v>99</v>
      </c>
      <c r="D3265" s="7">
        <v>0</v>
      </c>
      <c r="E3265" s="58"/>
      <c r="F3265" s="95"/>
      <c r="G3265" s="7">
        <v>0</v>
      </c>
      <c r="H3265" s="58"/>
      <c r="I3265" s="95"/>
      <c r="J3265" s="7">
        <v>0</v>
      </c>
      <c r="L3265" s="59"/>
      <c r="M3265" s="7">
        <v>0</v>
      </c>
    </row>
    <row r="3266" spans="2:13" customFormat="1" hidden="1">
      <c r="B3266" s="5" t="s">
        <v>3190</v>
      </c>
      <c r="C3266" s="9" t="s">
        <v>101</v>
      </c>
      <c r="D3266" s="7">
        <v>0</v>
      </c>
      <c r="E3266" s="58"/>
      <c r="F3266" s="95"/>
      <c r="G3266" s="7">
        <v>0</v>
      </c>
      <c r="H3266" s="58"/>
      <c r="I3266" s="95"/>
      <c r="J3266" s="7">
        <v>0</v>
      </c>
      <c r="L3266" s="59"/>
      <c r="M3266" s="7">
        <v>0</v>
      </c>
    </row>
    <row r="3267" spans="2:13" customFormat="1" hidden="1">
      <c r="B3267" s="5" t="s">
        <v>3191</v>
      </c>
      <c r="C3267" s="56" t="s">
        <v>103</v>
      </c>
      <c r="D3267" s="7">
        <v>0</v>
      </c>
      <c r="E3267" s="58"/>
      <c r="F3267" s="95"/>
      <c r="G3267" s="7">
        <v>0</v>
      </c>
      <c r="H3267" s="58"/>
      <c r="I3267" s="95"/>
      <c r="J3267" s="7">
        <v>0</v>
      </c>
      <c r="L3267" s="59"/>
      <c r="M3267" s="7">
        <v>0</v>
      </c>
    </row>
    <row r="3268" spans="2:13" customFormat="1" hidden="1">
      <c r="B3268" s="5" t="s">
        <v>3192</v>
      </c>
      <c r="C3268" s="56" t="s">
        <v>105</v>
      </c>
      <c r="D3268" s="7">
        <v>0</v>
      </c>
      <c r="E3268" s="58"/>
      <c r="F3268" s="95"/>
      <c r="G3268" s="7">
        <v>0</v>
      </c>
      <c r="H3268" s="58"/>
      <c r="I3268" s="95"/>
      <c r="J3268" s="7">
        <v>0</v>
      </c>
      <c r="L3268" s="59"/>
      <c r="M3268" s="7">
        <v>0</v>
      </c>
    </row>
    <row r="3269" spans="2:13" customFormat="1" hidden="1">
      <c r="B3269" s="5" t="s">
        <v>3193</v>
      </c>
      <c r="C3269" s="56" t="s">
        <v>107</v>
      </c>
      <c r="D3269" s="7">
        <v>0</v>
      </c>
      <c r="E3269" s="58"/>
      <c r="F3269" s="95"/>
      <c r="G3269" s="7">
        <v>0</v>
      </c>
      <c r="H3269" s="58"/>
      <c r="I3269" s="95"/>
      <c r="J3269" s="7">
        <v>0</v>
      </c>
      <c r="L3269" s="59"/>
      <c r="M3269" s="7">
        <v>0</v>
      </c>
    </row>
    <row r="3270" spans="2:13" customFormat="1" hidden="1">
      <c r="B3270" s="5" t="s">
        <v>3194</v>
      </c>
      <c r="C3270" s="9" t="s">
        <v>109</v>
      </c>
      <c r="D3270" s="7">
        <v>0</v>
      </c>
      <c r="E3270" s="58"/>
      <c r="F3270" s="95"/>
      <c r="G3270" s="7">
        <v>0</v>
      </c>
      <c r="H3270" s="58"/>
      <c r="I3270" s="95"/>
      <c r="J3270" s="7">
        <v>0</v>
      </c>
      <c r="L3270" s="59"/>
      <c r="M3270" s="7">
        <v>0</v>
      </c>
    </row>
    <row r="3271" spans="2:13" customFormat="1" hidden="1">
      <c r="B3271" s="5" t="s">
        <v>3195</v>
      </c>
      <c r="C3271" s="9" t="s">
        <v>111</v>
      </c>
      <c r="D3271" s="7">
        <v>0</v>
      </c>
      <c r="E3271" s="58"/>
      <c r="F3271" s="95"/>
      <c r="G3271" s="7">
        <v>0</v>
      </c>
      <c r="H3271" s="58"/>
      <c r="I3271" s="95"/>
      <c r="J3271" s="7">
        <v>0</v>
      </c>
      <c r="L3271" s="59"/>
      <c r="M3271" s="7">
        <v>0</v>
      </c>
    </row>
    <row r="3272" spans="2:13" customFormat="1" hidden="1">
      <c r="B3272" s="5" t="s">
        <v>3196</v>
      </c>
      <c r="C3272" s="9" t="s">
        <v>113</v>
      </c>
      <c r="D3272" s="7">
        <v>0</v>
      </c>
      <c r="E3272" s="58"/>
      <c r="F3272" s="95"/>
      <c r="G3272" s="7">
        <v>0</v>
      </c>
      <c r="H3272" s="58"/>
      <c r="I3272" s="95"/>
      <c r="J3272" s="7">
        <v>0</v>
      </c>
      <c r="L3272" s="59"/>
      <c r="M3272" s="7">
        <v>0</v>
      </c>
    </row>
    <row r="3273" spans="2:13" customFormat="1" hidden="1">
      <c r="B3273" s="5" t="s">
        <v>3197</v>
      </c>
      <c r="C3273" s="9" t="s">
        <v>115</v>
      </c>
      <c r="D3273" s="7">
        <v>0</v>
      </c>
      <c r="E3273" s="58"/>
      <c r="F3273" s="95"/>
      <c r="G3273" s="7">
        <v>0</v>
      </c>
      <c r="H3273" s="58"/>
      <c r="I3273" s="95"/>
      <c r="J3273" s="7">
        <v>0</v>
      </c>
      <c r="L3273" s="59"/>
      <c r="M3273" s="7">
        <v>0</v>
      </c>
    </row>
    <row r="3274" spans="2:13" customFormat="1" hidden="1">
      <c r="B3274" s="1" t="s">
        <v>3198</v>
      </c>
      <c r="C3274" s="4" t="s">
        <v>117</v>
      </c>
      <c r="D3274" s="10">
        <f>SUM(D3275:D3277)</f>
        <v>0</v>
      </c>
      <c r="E3274" s="58"/>
      <c r="F3274" s="96"/>
      <c r="G3274" s="10">
        <f>SUM(G3275:G3277)</f>
        <v>0</v>
      </c>
      <c r="H3274" s="58"/>
      <c r="I3274" s="96"/>
      <c r="J3274" s="10">
        <f>SUM(J3275:J3277)</f>
        <v>0</v>
      </c>
      <c r="L3274" s="59"/>
      <c r="M3274" s="10">
        <f>SUM(M3275:M3277)</f>
        <v>0</v>
      </c>
    </row>
    <row r="3275" spans="2:13" customFormat="1" hidden="1">
      <c r="B3275" s="5" t="s">
        <v>3199</v>
      </c>
      <c r="C3275" s="9" t="s">
        <v>119</v>
      </c>
      <c r="D3275" s="7">
        <v>0</v>
      </c>
      <c r="E3275" s="58"/>
      <c r="F3275" s="95"/>
      <c r="G3275" s="7">
        <v>0</v>
      </c>
      <c r="H3275" s="58"/>
      <c r="I3275" s="95"/>
      <c r="J3275" s="7">
        <v>0</v>
      </c>
      <c r="L3275" s="59"/>
      <c r="M3275" s="7">
        <v>0</v>
      </c>
    </row>
    <row r="3276" spans="2:13" customFormat="1" hidden="1">
      <c r="B3276" s="5" t="s">
        <v>3200</v>
      </c>
      <c r="C3276" s="9" t="s">
        <v>121</v>
      </c>
      <c r="D3276" s="7">
        <v>0</v>
      </c>
      <c r="E3276" s="58"/>
      <c r="F3276" s="95"/>
      <c r="G3276" s="7">
        <v>0</v>
      </c>
      <c r="H3276" s="58"/>
      <c r="I3276" s="95"/>
      <c r="J3276" s="7">
        <v>0</v>
      </c>
      <c r="L3276" s="59"/>
      <c r="M3276" s="7">
        <v>0</v>
      </c>
    </row>
    <row r="3277" spans="2:13" customFormat="1" hidden="1">
      <c r="B3277" s="5" t="s">
        <v>3201</v>
      </c>
      <c r="C3277" s="9" t="s">
        <v>123</v>
      </c>
      <c r="D3277" s="7">
        <v>0</v>
      </c>
      <c r="E3277" s="58"/>
      <c r="F3277" s="95"/>
      <c r="G3277" s="7">
        <v>0</v>
      </c>
      <c r="H3277" s="58"/>
      <c r="I3277" s="95"/>
      <c r="J3277" s="7">
        <v>0</v>
      </c>
      <c r="L3277" s="59"/>
      <c r="M3277" s="7">
        <v>0</v>
      </c>
    </row>
    <row r="3278" spans="2:13" customFormat="1" hidden="1">
      <c r="B3278" s="1" t="s">
        <v>3202</v>
      </c>
      <c r="C3278" s="4" t="s">
        <v>125</v>
      </c>
      <c r="D3278" s="10">
        <f>SUM(D3279:D3282)</f>
        <v>0</v>
      </c>
      <c r="E3278" s="58"/>
      <c r="F3278" s="96"/>
      <c r="G3278" s="10">
        <f>SUM(G3279:G3282)</f>
        <v>0</v>
      </c>
      <c r="H3278" s="58"/>
      <c r="I3278" s="96"/>
      <c r="J3278" s="10">
        <f>SUM(J3279:J3282)</f>
        <v>0</v>
      </c>
      <c r="L3278" s="59"/>
      <c r="M3278" s="10">
        <f>SUM(M3279:M3282)</f>
        <v>0</v>
      </c>
    </row>
    <row r="3279" spans="2:13" customFormat="1" hidden="1">
      <c r="B3279" s="5" t="s">
        <v>3203</v>
      </c>
      <c r="C3279" s="9" t="s">
        <v>127</v>
      </c>
      <c r="D3279" s="7">
        <v>0</v>
      </c>
      <c r="E3279" s="58"/>
      <c r="F3279" s="95"/>
      <c r="G3279" s="7">
        <v>0</v>
      </c>
      <c r="H3279" s="58"/>
      <c r="I3279" s="95"/>
      <c r="J3279" s="7">
        <v>0</v>
      </c>
      <c r="L3279" s="59"/>
      <c r="M3279" s="7">
        <v>0</v>
      </c>
    </row>
    <row r="3280" spans="2:13" customFormat="1" hidden="1">
      <c r="B3280" s="5" t="s">
        <v>3204</v>
      </c>
      <c r="C3280" s="9" t="s">
        <v>129</v>
      </c>
      <c r="D3280" s="7">
        <v>0</v>
      </c>
      <c r="E3280" s="58"/>
      <c r="F3280" s="95"/>
      <c r="G3280" s="7">
        <v>0</v>
      </c>
      <c r="H3280" s="58"/>
      <c r="I3280" s="95"/>
      <c r="J3280" s="7">
        <v>0</v>
      </c>
      <c r="L3280" s="59"/>
      <c r="M3280" s="7">
        <v>0</v>
      </c>
    </row>
    <row r="3281" spans="1:13" customFormat="1" hidden="1">
      <c r="B3281" s="5" t="s">
        <v>3205</v>
      </c>
      <c r="C3281" s="56" t="s">
        <v>131</v>
      </c>
      <c r="D3281" s="7">
        <v>0</v>
      </c>
      <c r="E3281" s="58"/>
      <c r="F3281" s="95"/>
      <c r="G3281" s="7">
        <v>0</v>
      </c>
      <c r="H3281" s="58"/>
      <c r="I3281" s="95"/>
      <c r="J3281" s="7">
        <v>0</v>
      </c>
      <c r="L3281" s="59"/>
      <c r="M3281" s="7">
        <v>0</v>
      </c>
    </row>
    <row r="3282" spans="1:13" customFormat="1" hidden="1">
      <c r="B3282" s="5" t="s">
        <v>3206</v>
      </c>
      <c r="C3282" s="9" t="s">
        <v>133</v>
      </c>
      <c r="D3282" s="7">
        <v>0</v>
      </c>
      <c r="E3282" s="58"/>
      <c r="F3282" s="95"/>
      <c r="G3282" s="7">
        <v>0</v>
      </c>
      <c r="H3282" s="58"/>
      <c r="I3282" s="95"/>
      <c r="J3282" s="7">
        <v>0</v>
      </c>
      <c r="L3282" s="59"/>
      <c r="M3282" s="7">
        <v>0</v>
      </c>
    </row>
    <row r="3283" spans="1:13" hidden="1">
      <c r="A3283" s="21" t="s">
        <v>5618</v>
      </c>
      <c r="B3283" s="99" t="s">
        <v>5823</v>
      </c>
      <c r="C3283" s="71" t="s">
        <v>135</v>
      </c>
      <c r="D3283" s="125">
        <f>SUM(D3284:D3286)</f>
        <v>1500</v>
      </c>
      <c r="E3283" s="108"/>
      <c r="F3283" s="126"/>
      <c r="G3283" s="125">
        <f>SUM(G3284:G3286)</f>
        <v>4100</v>
      </c>
      <c r="H3283" s="108"/>
      <c r="I3283" s="126"/>
      <c r="J3283" s="125">
        <f>SUM(J3284:J3286)</f>
        <v>197</v>
      </c>
      <c r="L3283" s="65"/>
      <c r="M3283" s="125">
        <f>SUM(M3284:M3286)</f>
        <v>0</v>
      </c>
    </row>
    <row r="3284" spans="1:13" hidden="1">
      <c r="A3284" s="21" t="s">
        <v>5618</v>
      </c>
      <c r="B3284" s="30" t="s">
        <v>5824</v>
      </c>
      <c r="C3284" s="36" t="s">
        <v>137</v>
      </c>
      <c r="D3284" s="128">
        <v>1500</v>
      </c>
      <c r="E3284" s="108">
        <f>IF(D3284&lt;G3284,G3284-D3284,0)</f>
        <v>2600</v>
      </c>
      <c r="F3284" s="108">
        <f>IF(D3284&gt;G3284,D3284-G3284,0)</f>
        <v>0</v>
      </c>
      <c r="G3284" s="128">
        <v>4100</v>
      </c>
      <c r="H3284" s="108"/>
      <c r="I3284" s="108">
        <v>3903</v>
      </c>
      <c r="J3284" s="128">
        <f>+G3284+H3284-I3284</f>
        <v>197</v>
      </c>
      <c r="L3284" s="65"/>
      <c r="M3284" s="128">
        <v>0</v>
      </c>
    </row>
    <row r="3285" spans="1:13" customFormat="1" hidden="1">
      <c r="B3285" s="5" t="s">
        <v>3207</v>
      </c>
      <c r="C3285" s="9" t="s">
        <v>139</v>
      </c>
      <c r="D3285" s="7">
        <v>0</v>
      </c>
      <c r="E3285" s="58"/>
      <c r="F3285" s="95"/>
      <c r="G3285" s="7">
        <v>0</v>
      </c>
      <c r="H3285" s="58"/>
      <c r="I3285" s="95"/>
      <c r="J3285" s="7">
        <v>0</v>
      </c>
      <c r="L3285" s="59"/>
      <c r="M3285" s="7">
        <v>0</v>
      </c>
    </row>
    <row r="3286" spans="1:13" customFormat="1" hidden="1">
      <c r="B3286" s="5" t="s">
        <v>3208</v>
      </c>
      <c r="C3286" s="56" t="s">
        <v>141</v>
      </c>
      <c r="D3286" s="7">
        <v>0</v>
      </c>
      <c r="E3286" s="58"/>
      <c r="F3286" s="95"/>
      <c r="G3286" s="7">
        <v>0</v>
      </c>
      <c r="H3286" s="58"/>
      <c r="I3286" s="95"/>
      <c r="J3286" s="7">
        <v>0</v>
      </c>
      <c r="L3286" s="59"/>
      <c r="M3286" s="7">
        <v>0</v>
      </c>
    </row>
    <row r="3287" spans="1:13" hidden="1">
      <c r="A3287" s="21" t="s">
        <v>5618</v>
      </c>
      <c r="B3287" s="67" t="s">
        <v>5825</v>
      </c>
      <c r="C3287" s="67" t="s">
        <v>143</v>
      </c>
      <c r="D3287" s="130">
        <f>D3288+D3306+D3312+D3323+D3331+D3334+D3339+D3342</f>
        <v>7500</v>
      </c>
      <c r="E3287" s="108"/>
      <c r="F3287" s="106"/>
      <c r="G3287" s="130">
        <f>G3288+G3306+G3312+G3323+G3331+G3334+G3339+G3342</f>
        <v>7000</v>
      </c>
      <c r="H3287" s="108"/>
      <c r="I3287" s="106"/>
      <c r="J3287" s="130">
        <f>J3288+J3306+J3312+J3323+J3331+J3334+J3339+J3342</f>
        <v>2109.92</v>
      </c>
      <c r="L3287" s="65"/>
      <c r="M3287" s="130">
        <f>M3288+M3306+M3312+M3323+M3331+M3334+M3339+M3342</f>
        <v>0</v>
      </c>
    </row>
    <row r="3288" spans="1:13" hidden="1">
      <c r="A3288" s="21" t="s">
        <v>5618</v>
      </c>
      <c r="B3288" s="99" t="s">
        <v>5826</v>
      </c>
      <c r="C3288" s="71" t="s">
        <v>145</v>
      </c>
      <c r="D3288" s="130">
        <f>SUM(D3289:D3305)</f>
        <v>1500</v>
      </c>
      <c r="E3288" s="108"/>
      <c r="F3288" s="106"/>
      <c r="G3288" s="130">
        <f>SUM(G3289:G3305)</f>
        <v>2500</v>
      </c>
      <c r="H3288" s="108"/>
      <c r="I3288" s="106"/>
      <c r="J3288" s="130">
        <f>SUM(J3289:J3305)</f>
        <v>1448.12</v>
      </c>
      <c r="L3288" s="65"/>
      <c r="M3288" s="130">
        <f>SUM(M3289:M3305)</f>
        <v>0</v>
      </c>
    </row>
    <row r="3289" spans="1:13" hidden="1">
      <c r="A3289" s="21" t="s">
        <v>5618</v>
      </c>
      <c r="B3289" s="30" t="s">
        <v>5827</v>
      </c>
      <c r="C3289" s="36" t="s">
        <v>147</v>
      </c>
      <c r="D3289" s="128">
        <v>500</v>
      </c>
      <c r="E3289" s="108">
        <f>IF(D3289&lt;G3289,G3289-D3289,0)</f>
        <v>1000</v>
      </c>
      <c r="F3289" s="108">
        <f>IF(D3289&gt;G3289,D3289-G3289,0)</f>
        <v>0</v>
      </c>
      <c r="G3289" s="128">
        <v>1500</v>
      </c>
      <c r="H3289" s="108"/>
      <c r="I3289" s="108">
        <v>276</v>
      </c>
      <c r="J3289" s="128">
        <f t="shared" ref="J3289:J3290" si="29">+G3289+H3289-I3289</f>
        <v>1224</v>
      </c>
      <c r="L3289" s="65"/>
      <c r="M3289" s="128">
        <v>0</v>
      </c>
    </row>
    <row r="3290" spans="1:13" hidden="1">
      <c r="A3290" s="21" t="s">
        <v>5618</v>
      </c>
      <c r="B3290" s="30" t="s">
        <v>5828</v>
      </c>
      <c r="C3290" s="36" t="s">
        <v>149</v>
      </c>
      <c r="D3290" s="128">
        <v>1000</v>
      </c>
      <c r="E3290" s="108">
        <f>IF(D3290&lt;G3290,G3290-D3290,0)</f>
        <v>0</v>
      </c>
      <c r="F3290" s="108">
        <f>IF(D3290&gt;G3290,D3290-G3290,0)</f>
        <v>0</v>
      </c>
      <c r="G3290" s="128">
        <v>1000</v>
      </c>
      <c r="H3290" s="108"/>
      <c r="I3290" s="108">
        <v>775.88</v>
      </c>
      <c r="J3290" s="128">
        <f t="shared" si="29"/>
        <v>224.12</v>
      </c>
      <c r="L3290" s="65"/>
      <c r="M3290" s="128">
        <v>0</v>
      </c>
    </row>
    <row r="3291" spans="1:13" customFormat="1" hidden="1">
      <c r="B3291" s="5" t="s">
        <v>3209</v>
      </c>
      <c r="C3291" s="56" t="s">
        <v>151</v>
      </c>
      <c r="D3291" s="7">
        <v>0</v>
      </c>
      <c r="E3291" s="58"/>
      <c r="F3291" s="95"/>
      <c r="G3291" s="7">
        <v>0</v>
      </c>
      <c r="H3291" s="58"/>
      <c r="I3291" s="95"/>
      <c r="J3291" s="7">
        <v>0</v>
      </c>
      <c r="L3291" s="59"/>
      <c r="M3291" s="7">
        <v>0</v>
      </c>
    </row>
    <row r="3292" spans="1:13" customFormat="1" hidden="1">
      <c r="B3292" s="5" t="s">
        <v>3210</v>
      </c>
      <c r="C3292" s="9" t="s">
        <v>153</v>
      </c>
      <c r="D3292" s="7">
        <v>0</v>
      </c>
      <c r="E3292" s="58"/>
      <c r="F3292" s="95"/>
      <c r="G3292" s="7">
        <v>0</v>
      </c>
      <c r="H3292" s="58"/>
      <c r="I3292" s="95"/>
      <c r="J3292" s="7">
        <v>0</v>
      </c>
      <c r="L3292" s="59"/>
      <c r="M3292" s="7">
        <v>0</v>
      </c>
    </row>
    <row r="3293" spans="1:13" customFormat="1" hidden="1">
      <c r="B3293" s="5" t="s">
        <v>3211</v>
      </c>
      <c r="C3293" s="9" t="s">
        <v>155</v>
      </c>
      <c r="D3293" s="7">
        <v>0</v>
      </c>
      <c r="E3293" s="58"/>
      <c r="F3293" s="95"/>
      <c r="G3293" s="7">
        <v>0</v>
      </c>
      <c r="H3293" s="58"/>
      <c r="I3293" s="95"/>
      <c r="J3293" s="7">
        <v>0</v>
      </c>
      <c r="L3293" s="59"/>
      <c r="M3293" s="7">
        <v>0</v>
      </c>
    </row>
    <row r="3294" spans="1:13" customFormat="1" hidden="1">
      <c r="B3294" s="5" t="s">
        <v>3212</v>
      </c>
      <c r="C3294" s="56" t="s">
        <v>157</v>
      </c>
      <c r="D3294" s="7">
        <v>0</v>
      </c>
      <c r="E3294" s="58"/>
      <c r="F3294" s="95"/>
      <c r="G3294" s="7">
        <v>0</v>
      </c>
      <c r="H3294" s="58"/>
      <c r="I3294" s="95"/>
      <c r="J3294" s="7">
        <v>0</v>
      </c>
      <c r="L3294" s="59"/>
      <c r="M3294" s="7">
        <v>0</v>
      </c>
    </row>
    <row r="3295" spans="1:13" customFormat="1" hidden="1">
      <c r="B3295" s="5" t="s">
        <v>3213</v>
      </c>
      <c r="C3295" s="9" t="s">
        <v>159</v>
      </c>
      <c r="D3295" s="7">
        <v>0</v>
      </c>
      <c r="E3295" s="58"/>
      <c r="F3295" s="95"/>
      <c r="G3295" s="7">
        <v>0</v>
      </c>
      <c r="H3295" s="58"/>
      <c r="I3295" s="95"/>
      <c r="J3295" s="7">
        <v>0</v>
      </c>
      <c r="L3295" s="59"/>
      <c r="M3295" s="7">
        <v>0</v>
      </c>
    </row>
    <row r="3296" spans="1:13" customFormat="1" hidden="1">
      <c r="B3296" s="5" t="s">
        <v>3214</v>
      </c>
      <c r="C3296" s="9" t="s">
        <v>161</v>
      </c>
      <c r="D3296" s="7">
        <v>0</v>
      </c>
      <c r="E3296" s="58"/>
      <c r="F3296" s="95"/>
      <c r="G3296" s="7">
        <v>0</v>
      </c>
      <c r="H3296" s="58"/>
      <c r="I3296" s="95"/>
      <c r="J3296" s="7">
        <v>0</v>
      </c>
      <c r="L3296" s="59"/>
      <c r="M3296" s="7">
        <v>0</v>
      </c>
    </row>
    <row r="3297" spans="2:13" customFormat="1" hidden="1">
      <c r="B3297" s="5" t="s">
        <v>3215</v>
      </c>
      <c r="C3297" s="9" t="s">
        <v>163</v>
      </c>
      <c r="D3297" s="7">
        <v>0</v>
      </c>
      <c r="E3297" s="58"/>
      <c r="F3297" s="95"/>
      <c r="G3297" s="7">
        <v>0</v>
      </c>
      <c r="H3297" s="58"/>
      <c r="I3297" s="95"/>
      <c r="J3297" s="7">
        <v>0</v>
      </c>
      <c r="L3297" s="59"/>
      <c r="M3297" s="7">
        <v>0</v>
      </c>
    </row>
    <row r="3298" spans="2:13" customFormat="1" hidden="1">
      <c r="B3298" s="5" t="s">
        <v>3216</v>
      </c>
      <c r="C3298" s="9" t="s">
        <v>165</v>
      </c>
      <c r="D3298" s="7">
        <v>0</v>
      </c>
      <c r="E3298" s="58"/>
      <c r="F3298" s="95"/>
      <c r="G3298" s="7">
        <v>0</v>
      </c>
      <c r="H3298" s="58"/>
      <c r="I3298" s="95"/>
      <c r="J3298" s="7">
        <v>0</v>
      </c>
      <c r="L3298" s="59"/>
      <c r="M3298" s="7">
        <v>0</v>
      </c>
    </row>
    <row r="3299" spans="2:13" customFormat="1" hidden="1">
      <c r="B3299" s="5" t="s">
        <v>3217</v>
      </c>
      <c r="C3299" s="9" t="s">
        <v>167</v>
      </c>
      <c r="D3299" s="7">
        <v>0</v>
      </c>
      <c r="E3299" s="58"/>
      <c r="F3299" s="95"/>
      <c r="G3299" s="7">
        <v>0</v>
      </c>
      <c r="H3299" s="58"/>
      <c r="I3299" s="95"/>
      <c r="J3299" s="7">
        <v>0</v>
      </c>
      <c r="L3299" s="59"/>
      <c r="M3299" s="7">
        <v>0</v>
      </c>
    </row>
    <row r="3300" spans="2:13" customFormat="1" hidden="1">
      <c r="B3300" s="1" t="s">
        <v>3218</v>
      </c>
      <c r="C3300" s="4" t="s">
        <v>169</v>
      </c>
      <c r="D3300" s="7">
        <v>0</v>
      </c>
      <c r="E3300" s="58"/>
      <c r="F3300" s="95"/>
      <c r="G3300" s="7">
        <v>0</v>
      </c>
      <c r="H3300" s="58"/>
      <c r="I3300" s="95"/>
      <c r="J3300" s="7">
        <v>0</v>
      </c>
      <c r="L3300" s="59"/>
      <c r="M3300" s="7">
        <v>0</v>
      </c>
    </row>
    <row r="3301" spans="2:13" customFormat="1" hidden="1">
      <c r="B3301" s="5" t="s">
        <v>3219</v>
      </c>
      <c r="C3301" s="9" t="s">
        <v>171</v>
      </c>
      <c r="D3301" s="7">
        <v>0</v>
      </c>
      <c r="E3301" s="58"/>
      <c r="F3301" s="95"/>
      <c r="G3301" s="7">
        <v>0</v>
      </c>
      <c r="H3301" s="58"/>
      <c r="I3301" s="95"/>
      <c r="J3301" s="7">
        <v>0</v>
      </c>
      <c r="L3301" s="59"/>
      <c r="M3301" s="7">
        <v>0</v>
      </c>
    </row>
    <row r="3302" spans="2:13" customFormat="1" hidden="1">
      <c r="B3302" s="5" t="s">
        <v>3220</v>
      </c>
      <c r="C3302" s="9" t="s">
        <v>173</v>
      </c>
      <c r="D3302" s="7">
        <v>0</v>
      </c>
      <c r="E3302" s="58"/>
      <c r="F3302" s="95"/>
      <c r="G3302" s="7">
        <v>0</v>
      </c>
      <c r="H3302" s="58"/>
      <c r="I3302" s="95"/>
      <c r="J3302" s="7">
        <v>0</v>
      </c>
      <c r="L3302" s="59"/>
      <c r="M3302" s="7">
        <v>0</v>
      </c>
    </row>
    <row r="3303" spans="2:13" customFormat="1" hidden="1">
      <c r="B3303" s="5" t="s">
        <v>3221</v>
      </c>
      <c r="C3303" s="9" t="s">
        <v>175</v>
      </c>
      <c r="D3303" s="7">
        <v>0</v>
      </c>
      <c r="E3303" s="58"/>
      <c r="F3303" s="95"/>
      <c r="G3303" s="7">
        <v>0</v>
      </c>
      <c r="H3303" s="58"/>
      <c r="I3303" s="95"/>
      <c r="J3303" s="7">
        <v>0</v>
      </c>
      <c r="L3303" s="59"/>
      <c r="M3303" s="7">
        <v>0</v>
      </c>
    </row>
    <row r="3304" spans="2:13" customFormat="1" hidden="1">
      <c r="B3304" s="5" t="s">
        <v>3222</v>
      </c>
      <c r="C3304" s="9" t="s">
        <v>177</v>
      </c>
      <c r="D3304" s="7">
        <v>0</v>
      </c>
      <c r="E3304" s="58"/>
      <c r="F3304" s="95"/>
      <c r="G3304" s="7">
        <v>0</v>
      </c>
      <c r="H3304" s="58"/>
      <c r="I3304" s="95"/>
      <c r="J3304" s="7">
        <v>0</v>
      </c>
      <c r="L3304" s="59"/>
      <c r="M3304" s="7">
        <v>0</v>
      </c>
    </row>
    <row r="3305" spans="2:13" customFormat="1" hidden="1">
      <c r="B3305" s="5" t="s">
        <v>3223</v>
      </c>
      <c r="C3305" s="9" t="s">
        <v>179</v>
      </c>
      <c r="D3305" s="7">
        <v>0</v>
      </c>
      <c r="E3305" s="58"/>
      <c r="F3305" s="95"/>
      <c r="G3305" s="7">
        <v>0</v>
      </c>
      <c r="H3305" s="58"/>
      <c r="I3305" s="95"/>
      <c r="J3305" s="7">
        <v>0</v>
      </c>
      <c r="L3305" s="59"/>
      <c r="M3305" s="7">
        <v>0</v>
      </c>
    </row>
    <row r="3306" spans="2:13" customFormat="1" hidden="1">
      <c r="B3306" s="1" t="s">
        <v>3224</v>
      </c>
      <c r="C3306" s="4" t="s">
        <v>5451</v>
      </c>
      <c r="D3306" s="10">
        <f>SUM(D3307:D3311)</f>
        <v>0</v>
      </c>
      <c r="E3306" s="58"/>
      <c r="F3306" s="96"/>
      <c r="G3306" s="10">
        <f>SUM(G3307:G3311)</f>
        <v>0</v>
      </c>
      <c r="H3306" s="58"/>
      <c r="I3306" s="96"/>
      <c r="J3306" s="10">
        <f>SUM(J3307:J3311)</f>
        <v>0</v>
      </c>
      <c r="L3306" s="59"/>
      <c r="M3306" s="10">
        <f>SUM(M3307:M3311)</f>
        <v>0</v>
      </c>
    </row>
    <row r="3307" spans="2:13" customFormat="1" hidden="1">
      <c r="B3307" s="5" t="s">
        <v>3225</v>
      </c>
      <c r="C3307" s="9" t="s">
        <v>182</v>
      </c>
      <c r="D3307" s="7">
        <v>0</v>
      </c>
      <c r="E3307" s="58"/>
      <c r="F3307" s="95"/>
      <c r="G3307" s="7">
        <v>0</v>
      </c>
      <c r="H3307" s="58"/>
      <c r="I3307" s="95"/>
      <c r="J3307" s="7">
        <v>0</v>
      </c>
      <c r="L3307" s="59"/>
      <c r="M3307" s="7">
        <v>0</v>
      </c>
    </row>
    <row r="3308" spans="2:13" customFormat="1" hidden="1">
      <c r="B3308" s="5" t="s">
        <v>3226</v>
      </c>
      <c r="C3308" s="9" t="s">
        <v>184</v>
      </c>
      <c r="D3308" s="7">
        <v>0</v>
      </c>
      <c r="E3308" s="58"/>
      <c r="F3308" s="95"/>
      <c r="G3308" s="7">
        <v>0</v>
      </c>
      <c r="H3308" s="58"/>
      <c r="I3308" s="95"/>
      <c r="J3308" s="7">
        <v>0</v>
      </c>
      <c r="L3308" s="59"/>
      <c r="M3308" s="7">
        <v>0</v>
      </c>
    </row>
    <row r="3309" spans="2:13" customFormat="1" hidden="1">
      <c r="B3309" s="5" t="s">
        <v>3227</v>
      </c>
      <c r="C3309" s="9" t="s">
        <v>186</v>
      </c>
      <c r="D3309" s="7">
        <v>0</v>
      </c>
      <c r="E3309" s="58"/>
      <c r="F3309" s="95"/>
      <c r="G3309" s="7">
        <v>0</v>
      </c>
      <c r="H3309" s="58"/>
      <c r="I3309" s="95"/>
      <c r="J3309" s="7">
        <v>0</v>
      </c>
      <c r="L3309" s="59"/>
      <c r="M3309" s="7">
        <v>0</v>
      </c>
    </row>
    <row r="3310" spans="2:13" customFormat="1" hidden="1">
      <c r="B3310" s="5" t="s">
        <v>3228</v>
      </c>
      <c r="C3310" s="9" t="s">
        <v>189</v>
      </c>
      <c r="D3310" s="7">
        <v>0</v>
      </c>
      <c r="E3310" s="58"/>
      <c r="F3310" s="95"/>
      <c r="G3310" s="7">
        <v>0</v>
      </c>
      <c r="H3310" s="58"/>
      <c r="I3310" s="95"/>
      <c r="J3310" s="7">
        <v>0</v>
      </c>
      <c r="L3310" s="59"/>
      <c r="M3310" s="7">
        <v>0</v>
      </c>
    </row>
    <row r="3311" spans="2:13" customFormat="1" hidden="1">
      <c r="B3311" s="5" t="s">
        <v>3229</v>
      </c>
      <c r="C3311" s="9" t="s">
        <v>190</v>
      </c>
      <c r="D3311" s="7">
        <v>0</v>
      </c>
      <c r="E3311" s="58"/>
      <c r="F3311" s="95"/>
      <c r="G3311" s="7">
        <v>0</v>
      </c>
      <c r="H3311" s="58"/>
      <c r="I3311" s="95"/>
      <c r="J3311" s="7">
        <v>0</v>
      </c>
      <c r="L3311" s="59"/>
      <c r="M3311" s="7">
        <v>0</v>
      </c>
    </row>
    <row r="3312" spans="2:13" customFormat="1" hidden="1">
      <c r="B3312" s="1" t="s">
        <v>3230</v>
      </c>
      <c r="C3312" s="4" t="s">
        <v>192</v>
      </c>
      <c r="D3312" s="10">
        <f>SUM(D3313:D3322)</f>
        <v>0</v>
      </c>
      <c r="E3312" s="58"/>
      <c r="F3312" s="96"/>
      <c r="G3312" s="10">
        <f>SUM(G3313:G3322)</f>
        <v>0</v>
      </c>
      <c r="H3312" s="58"/>
      <c r="I3312" s="96"/>
      <c r="J3312" s="10">
        <f>SUM(J3313:J3322)</f>
        <v>0</v>
      </c>
      <c r="L3312" s="59"/>
      <c r="M3312" s="10">
        <f>SUM(M3313:M3322)</f>
        <v>0</v>
      </c>
    </row>
    <row r="3313" spans="2:13" customFormat="1" hidden="1">
      <c r="B3313" s="5" t="s">
        <v>3231</v>
      </c>
      <c r="C3313" s="9" t="s">
        <v>194</v>
      </c>
      <c r="D3313" s="7">
        <v>0</v>
      </c>
      <c r="E3313" s="58"/>
      <c r="F3313" s="95"/>
      <c r="G3313" s="7">
        <v>0</v>
      </c>
      <c r="H3313" s="58"/>
      <c r="I3313" s="95"/>
      <c r="J3313" s="7">
        <v>0</v>
      </c>
      <c r="L3313" s="59"/>
      <c r="M3313" s="7">
        <v>0</v>
      </c>
    </row>
    <row r="3314" spans="2:13" customFormat="1" hidden="1">
      <c r="B3314" s="5" t="s">
        <v>3232</v>
      </c>
      <c r="C3314" s="9" t="s">
        <v>196</v>
      </c>
      <c r="D3314" s="7">
        <v>0</v>
      </c>
      <c r="E3314" s="58"/>
      <c r="F3314" s="95"/>
      <c r="G3314" s="7">
        <v>0</v>
      </c>
      <c r="H3314" s="58"/>
      <c r="I3314" s="95"/>
      <c r="J3314" s="7">
        <v>0</v>
      </c>
      <c r="L3314" s="59"/>
      <c r="M3314" s="7">
        <v>0</v>
      </c>
    </row>
    <row r="3315" spans="2:13" customFormat="1" hidden="1">
      <c r="B3315" s="5" t="s">
        <v>3233</v>
      </c>
      <c r="C3315" s="9" t="s">
        <v>198</v>
      </c>
      <c r="D3315" s="7">
        <v>0</v>
      </c>
      <c r="E3315" s="58"/>
      <c r="F3315" s="95"/>
      <c r="G3315" s="7">
        <v>0</v>
      </c>
      <c r="H3315" s="58"/>
      <c r="I3315" s="95"/>
      <c r="J3315" s="7">
        <v>0</v>
      </c>
      <c r="L3315" s="59"/>
      <c r="M3315" s="7">
        <v>0</v>
      </c>
    </row>
    <row r="3316" spans="2:13" customFormat="1" hidden="1">
      <c r="B3316" s="5" t="s">
        <v>3234</v>
      </c>
      <c r="C3316" s="9" t="s">
        <v>200</v>
      </c>
      <c r="D3316" s="7">
        <v>0</v>
      </c>
      <c r="E3316" s="58"/>
      <c r="F3316" s="95"/>
      <c r="G3316" s="7">
        <v>0</v>
      </c>
      <c r="H3316" s="58"/>
      <c r="I3316" s="95"/>
      <c r="J3316" s="7">
        <v>0</v>
      </c>
      <c r="L3316" s="59"/>
      <c r="M3316" s="7">
        <v>0</v>
      </c>
    </row>
    <row r="3317" spans="2:13" customFormat="1" hidden="1">
      <c r="B3317" s="5" t="s">
        <v>3235</v>
      </c>
      <c r="C3317" s="9" t="s">
        <v>202</v>
      </c>
      <c r="D3317" s="7">
        <v>0</v>
      </c>
      <c r="E3317" s="58"/>
      <c r="F3317" s="95"/>
      <c r="G3317" s="7">
        <v>0</v>
      </c>
      <c r="H3317" s="58"/>
      <c r="I3317" s="95"/>
      <c r="J3317" s="7">
        <v>0</v>
      </c>
      <c r="L3317" s="59"/>
      <c r="M3317" s="7">
        <v>0</v>
      </c>
    </row>
    <row r="3318" spans="2:13" customFormat="1" hidden="1">
      <c r="B3318" s="5" t="s">
        <v>3236</v>
      </c>
      <c r="C3318" s="9" t="s">
        <v>204</v>
      </c>
      <c r="D3318" s="7">
        <v>0</v>
      </c>
      <c r="E3318" s="58"/>
      <c r="F3318" s="95"/>
      <c r="G3318" s="7">
        <v>0</v>
      </c>
      <c r="H3318" s="58"/>
      <c r="I3318" s="95"/>
      <c r="J3318" s="7">
        <v>0</v>
      </c>
      <c r="L3318" s="59"/>
      <c r="M3318" s="7">
        <v>0</v>
      </c>
    </row>
    <row r="3319" spans="2:13" customFormat="1" hidden="1">
      <c r="B3319" s="5" t="s">
        <v>3237</v>
      </c>
      <c r="C3319" s="9" t="s">
        <v>206</v>
      </c>
      <c r="D3319" s="7">
        <v>0</v>
      </c>
      <c r="E3319" s="58"/>
      <c r="F3319" s="95"/>
      <c r="G3319" s="7">
        <v>0</v>
      </c>
      <c r="H3319" s="58"/>
      <c r="I3319" s="95"/>
      <c r="J3319" s="7">
        <v>0</v>
      </c>
      <c r="L3319" s="59"/>
      <c r="M3319" s="7">
        <v>0</v>
      </c>
    </row>
    <row r="3320" spans="2:13" customFormat="1" hidden="1">
      <c r="B3320" s="5" t="s">
        <v>3238</v>
      </c>
      <c r="C3320" s="9" t="s">
        <v>208</v>
      </c>
      <c r="D3320" s="7">
        <v>0</v>
      </c>
      <c r="E3320" s="58"/>
      <c r="F3320" s="95"/>
      <c r="G3320" s="7">
        <v>0</v>
      </c>
      <c r="H3320" s="58"/>
      <c r="I3320" s="95"/>
      <c r="J3320" s="7">
        <v>0</v>
      </c>
      <c r="L3320" s="59"/>
      <c r="M3320" s="7">
        <v>0</v>
      </c>
    </row>
    <row r="3321" spans="2:13" customFormat="1" hidden="1">
      <c r="B3321" s="5" t="s">
        <v>3239</v>
      </c>
      <c r="C3321" s="9" t="s">
        <v>210</v>
      </c>
      <c r="D3321" s="7">
        <v>0</v>
      </c>
      <c r="E3321" s="58"/>
      <c r="F3321" s="95"/>
      <c r="G3321" s="7">
        <v>0</v>
      </c>
      <c r="H3321" s="58"/>
      <c r="I3321" s="95"/>
      <c r="J3321" s="7">
        <v>0</v>
      </c>
      <c r="L3321" s="59"/>
      <c r="M3321" s="7">
        <v>0</v>
      </c>
    </row>
    <row r="3322" spans="2:13" customFormat="1" hidden="1">
      <c r="B3322" s="5" t="s">
        <v>3240</v>
      </c>
      <c r="C3322" s="9" t="s">
        <v>212</v>
      </c>
      <c r="D3322" s="7">
        <v>0</v>
      </c>
      <c r="E3322" s="58"/>
      <c r="F3322" s="95"/>
      <c r="G3322" s="7">
        <v>0</v>
      </c>
      <c r="H3322" s="58"/>
      <c r="I3322" s="95"/>
      <c r="J3322" s="7">
        <v>0</v>
      </c>
      <c r="L3322" s="59"/>
      <c r="M3322" s="7">
        <v>0</v>
      </c>
    </row>
    <row r="3323" spans="2:13" customFormat="1" hidden="1">
      <c r="B3323" s="1" t="s">
        <v>3241</v>
      </c>
      <c r="C3323" s="4" t="s">
        <v>214</v>
      </c>
      <c r="D3323" s="10">
        <f>SUM(D3324:D3330)</f>
        <v>0</v>
      </c>
      <c r="E3323" s="58"/>
      <c r="F3323" s="96"/>
      <c r="G3323" s="10">
        <f>SUM(G3324:G3330)</f>
        <v>0</v>
      </c>
      <c r="H3323" s="58"/>
      <c r="I3323" s="96"/>
      <c r="J3323" s="10">
        <f>SUM(J3324:J3330)</f>
        <v>0</v>
      </c>
      <c r="L3323" s="59"/>
      <c r="M3323" s="10">
        <f>SUM(M3324:M3330)</f>
        <v>0</v>
      </c>
    </row>
    <row r="3324" spans="2:13" customFormat="1" hidden="1">
      <c r="B3324" s="5" t="s">
        <v>3242</v>
      </c>
      <c r="C3324" s="9" t="s">
        <v>216</v>
      </c>
      <c r="D3324" s="7">
        <v>0</v>
      </c>
      <c r="E3324" s="58"/>
      <c r="F3324" s="95"/>
      <c r="G3324" s="7">
        <v>0</v>
      </c>
      <c r="H3324" s="58"/>
      <c r="I3324" s="95"/>
      <c r="J3324" s="7">
        <v>0</v>
      </c>
      <c r="L3324" s="59"/>
      <c r="M3324" s="7">
        <v>0</v>
      </c>
    </row>
    <row r="3325" spans="2:13" customFormat="1" hidden="1">
      <c r="B3325" s="5" t="s">
        <v>3242</v>
      </c>
      <c r="C3325" s="9" t="s">
        <v>218</v>
      </c>
      <c r="D3325" s="7">
        <v>0</v>
      </c>
      <c r="E3325" s="58"/>
      <c r="F3325" s="95"/>
      <c r="G3325" s="7">
        <v>0</v>
      </c>
      <c r="H3325" s="58"/>
      <c r="I3325" s="95"/>
      <c r="J3325" s="7">
        <v>0</v>
      </c>
      <c r="L3325" s="59"/>
      <c r="M3325" s="7">
        <v>0</v>
      </c>
    </row>
    <row r="3326" spans="2:13" customFormat="1" hidden="1">
      <c r="B3326" s="5" t="s">
        <v>3243</v>
      </c>
      <c r="C3326" s="9" t="s">
        <v>220</v>
      </c>
      <c r="D3326" s="7">
        <v>0</v>
      </c>
      <c r="E3326" s="58"/>
      <c r="F3326" s="95"/>
      <c r="G3326" s="7">
        <v>0</v>
      </c>
      <c r="H3326" s="58"/>
      <c r="I3326" s="95"/>
      <c r="J3326" s="7">
        <v>0</v>
      </c>
      <c r="L3326" s="59"/>
      <c r="M3326" s="7">
        <v>0</v>
      </c>
    </row>
    <row r="3327" spans="2:13" customFormat="1" hidden="1">
      <c r="B3327" s="5" t="s">
        <v>3244</v>
      </c>
      <c r="C3327" s="9" t="s">
        <v>222</v>
      </c>
      <c r="D3327" s="7">
        <v>0</v>
      </c>
      <c r="E3327" s="58"/>
      <c r="F3327" s="95"/>
      <c r="G3327" s="7">
        <v>0</v>
      </c>
      <c r="H3327" s="58"/>
      <c r="I3327" s="95"/>
      <c r="J3327" s="7">
        <v>0</v>
      </c>
      <c r="L3327" s="59"/>
      <c r="M3327" s="7">
        <v>0</v>
      </c>
    </row>
    <row r="3328" spans="2:13" customFormat="1" hidden="1">
      <c r="B3328" s="5" t="s">
        <v>3245</v>
      </c>
      <c r="C3328" s="9" t="s">
        <v>224</v>
      </c>
      <c r="D3328" s="7">
        <v>0</v>
      </c>
      <c r="E3328" s="58"/>
      <c r="F3328" s="95"/>
      <c r="G3328" s="7">
        <v>0</v>
      </c>
      <c r="H3328" s="58"/>
      <c r="I3328" s="95"/>
      <c r="J3328" s="7">
        <v>0</v>
      </c>
      <c r="L3328" s="59"/>
      <c r="M3328" s="7">
        <v>0</v>
      </c>
    </row>
    <row r="3329" spans="1:13" customFormat="1" hidden="1">
      <c r="B3329" s="5" t="s">
        <v>3246</v>
      </c>
      <c r="C3329" s="9" t="s">
        <v>226</v>
      </c>
      <c r="D3329" s="7">
        <v>0</v>
      </c>
      <c r="E3329" s="58"/>
      <c r="F3329" s="95"/>
      <c r="G3329" s="7">
        <v>0</v>
      </c>
      <c r="H3329" s="58"/>
      <c r="I3329" s="95"/>
      <c r="J3329" s="7">
        <v>0</v>
      </c>
      <c r="L3329" s="59"/>
      <c r="M3329" s="7">
        <v>0</v>
      </c>
    </row>
    <row r="3330" spans="1:13" customFormat="1" hidden="1">
      <c r="B3330" s="5" t="s">
        <v>3247</v>
      </c>
      <c r="C3330" s="9" t="s">
        <v>228</v>
      </c>
      <c r="D3330" s="7">
        <v>0</v>
      </c>
      <c r="E3330" s="58"/>
      <c r="F3330" s="95"/>
      <c r="G3330" s="7">
        <v>0</v>
      </c>
      <c r="H3330" s="58"/>
      <c r="I3330" s="95"/>
      <c r="J3330" s="7">
        <v>0</v>
      </c>
      <c r="L3330" s="59"/>
      <c r="M3330" s="7">
        <v>0</v>
      </c>
    </row>
    <row r="3331" spans="1:13" hidden="1">
      <c r="A3331" s="21" t="s">
        <v>5618</v>
      </c>
      <c r="B3331" s="99" t="s">
        <v>5829</v>
      </c>
      <c r="C3331" s="71" t="s">
        <v>230</v>
      </c>
      <c r="D3331" s="125">
        <f>SUM(D3332:D3333)</f>
        <v>6000</v>
      </c>
      <c r="E3331" s="108"/>
      <c r="F3331" s="126"/>
      <c r="G3331" s="125">
        <f>SUM(G3332:G3333)</f>
        <v>4500</v>
      </c>
      <c r="H3331" s="108"/>
      <c r="I3331" s="126"/>
      <c r="J3331" s="125">
        <f>SUM(J3332:J3333)</f>
        <v>661.80000000000018</v>
      </c>
      <c r="L3331" s="65"/>
      <c r="M3331" s="125">
        <f>SUM(M3332:M3333)</f>
        <v>0</v>
      </c>
    </row>
    <row r="3332" spans="1:13" hidden="1">
      <c r="A3332" s="21" t="s">
        <v>5618</v>
      </c>
      <c r="B3332" s="30" t="s">
        <v>5830</v>
      </c>
      <c r="C3332" s="36" t="s">
        <v>232</v>
      </c>
      <c r="D3332" s="128">
        <v>6000</v>
      </c>
      <c r="E3332" s="108">
        <f>IF(D3332&lt;G3332,G3332-D3332,0)</f>
        <v>0</v>
      </c>
      <c r="F3332" s="108">
        <f>IF(D3332&gt;G3332,D3332-G3332,0)</f>
        <v>1500</v>
      </c>
      <c r="G3332" s="128">
        <v>4500</v>
      </c>
      <c r="H3332" s="108"/>
      <c r="I3332" s="108">
        <v>3838.2</v>
      </c>
      <c r="J3332" s="128">
        <f>+G3332+H3332-I3332</f>
        <v>661.80000000000018</v>
      </c>
      <c r="L3332" s="65"/>
      <c r="M3332" s="128">
        <v>0</v>
      </c>
    </row>
    <row r="3333" spans="1:13" customFormat="1" hidden="1">
      <c r="B3333" s="5" t="s">
        <v>3248</v>
      </c>
      <c r="C3333" s="9" t="s">
        <v>234</v>
      </c>
      <c r="D3333" s="7">
        <v>0</v>
      </c>
      <c r="E3333" s="58"/>
      <c r="F3333" s="95"/>
      <c r="G3333" s="7">
        <v>0</v>
      </c>
      <c r="H3333" s="58"/>
      <c r="I3333" s="95"/>
      <c r="J3333" s="7">
        <v>0</v>
      </c>
      <c r="L3333" s="59"/>
      <c r="M3333" s="7">
        <v>0</v>
      </c>
    </row>
    <row r="3334" spans="1:13" customFormat="1" hidden="1">
      <c r="B3334" s="1" t="s">
        <v>3249</v>
      </c>
      <c r="C3334" s="4" t="s">
        <v>236</v>
      </c>
      <c r="D3334" s="10">
        <f>SUM(D3335:D3338)</f>
        <v>0</v>
      </c>
      <c r="E3334" s="58"/>
      <c r="F3334" s="96"/>
      <c r="G3334" s="10">
        <f>SUM(G3335:G3338)</f>
        <v>0</v>
      </c>
      <c r="H3334" s="58"/>
      <c r="I3334" s="96"/>
      <c r="J3334" s="10">
        <f>SUM(J3335:J3338)</f>
        <v>0</v>
      </c>
      <c r="L3334" s="59"/>
      <c r="M3334" s="10">
        <f>SUM(M3335:M3338)</f>
        <v>0</v>
      </c>
    </row>
    <row r="3335" spans="1:13" customFormat="1" hidden="1">
      <c r="B3335" s="5" t="s">
        <v>3250</v>
      </c>
      <c r="C3335" s="9" t="s">
        <v>238</v>
      </c>
      <c r="D3335" s="7">
        <v>0</v>
      </c>
      <c r="E3335" s="58"/>
      <c r="F3335" s="95"/>
      <c r="G3335" s="7">
        <v>0</v>
      </c>
      <c r="H3335" s="58"/>
      <c r="I3335" s="95"/>
      <c r="J3335" s="7">
        <v>0</v>
      </c>
      <c r="L3335" s="59"/>
      <c r="M3335" s="7">
        <v>0</v>
      </c>
    </row>
    <row r="3336" spans="1:13" customFormat="1" hidden="1">
      <c r="B3336" s="5" t="s">
        <v>3251</v>
      </c>
      <c r="C3336" s="9" t="s">
        <v>240</v>
      </c>
      <c r="D3336" s="7">
        <v>0</v>
      </c>
      <c r="E3336" s="58"/>
      <c r="F3336" s="95"/>
      <c r="G3336" s="7">
        <v>0</v>
      </c>
      <c r="H3336" s="58"/>
      <c r="I3336" s="95"/>
      <c r="J3336" s="7">
        <v>0</v>
      </c>
      <c r="L3336" s="59"/>
      <c r="M3336" s="7">
        <v>0</v>
      </c>
    </row>
    <row r="3337" spans="1:13" customFormat="1" hidden="1">
      <c r="B3337" s="5" t="s">
        <v>3252</v>
      </c>
      <c r="C3337" s="9" t="s">
        <v>242</v>
      </c>
      <c r="D3337" s="7">
        <v>0</v>
      </c>
      <c r="E3337" s="58"/>
      <c r="F3337" s="95"/>
      <c r="G3337" s="7">
        <v>0</v>
      </c>
      <c r="H3337" s="58"/>
      <c r="I3337" s="95"/>
      <c r="J3337" s="7">
        <v>0</v>
      </c>
      <c r="L3337" s="59"/>
      <c r="M3337" s="7">
        <v>0</v>
      </c>
    </row>
    <row r="3338" spans="1:13" customFormat="1" hidden="1">
      <c r="B3338" s="5" t="s">
        <v>3253</v>
      </c>
      <c r="C3338" s="9" t="s">
        <v>244</v>
      </c>
      <c r="D3338" s="7">
        <v>0</v>
      </c>
      <c r="E3338" s="58"/>
      <c r="F3338" s="95"/>
      <c r="G3338" s="7">
        <v>0</v>
      </c>
      <c r="H3338" s="58"/>
      <c r="I3338" s="95"/>
      <c r="J3338" s="7">
        <v>0</v>
      </c>
      <c r="L3338" s="59"/>
      <c r="M3338" s="7">
        <v>0</v>
      </c>
    </row>
    <row r="3339" spans="1:13" customFormat="1" hidden="1">
      <c r="B3339" s="1" t="s">
        <v>3254</v>
      </c>
      <c r="C3339" s="4" t="s">
        <v>246</v>
      </c>
      <c r="D3339" s="10">
        <f>SUM(D3340:D3341)</f>
        <v>0</v>
      </c>
      <c r="E3339" s="58"/>
      <c r="F3339" s="96"/>
      <c r="G3339" s="10">
        <f>SUM(G3340:G3341)</f>
        <v>0</v>
      </c>
      <c r="H3339" s="58"/>
      <c r="I3339" s="96"/>
      <c r="J3339" s="10">
        <f>SUM(J3340:J3341)</f>
        <v>0</v>
      </c>
      <c r="L3339" s="59"/>
      <c r="M3339" s="10">
        <f>SUM(M3340:M3341)</f>
        <v>0</v>
      </c>
    </row>
    <row r="3340" spans="1:13" customFormat="1" hidden="1">
      <c r="B3340" s="5" t="s">
        <v>3255</v>
      </c>
      <c r="C3340" s="9" t="s">
        <v>248</v>
      </c>
      <c r="D3340" s="7">
        <v>0</v>
      </c>
      <c r="E3340" s="58"/>
      <c r="F3340" s="95"/>
      <c r="G3340" s="7">
        <v>0</v>
      </c>
      <c r="H3340" s="58"/>
      <c r="I3340" s="95"/>
      <c r="J3340" s="7">
        <v>0</v>
      </c>
      <c r="L3340" s="59"/>
      <c r="M3340" s="7">
        <v>0</v>
      </c>
    </row>
    <row r="3341" spans="1:13" customFormat="1" hidden="1">
      <c r="B3341" s="5" t="s">
        <v>3256</v>
      </c>
      <c r="C3341" s="9" t="s">
        <v>250</v>
      </c>
      <c r="D3341" s="7">
        <v>0</v>
      </c>
      <c r="E3341" s="58"/>
      <c r="F3341" s="95"/>
      <c r="G3341" s="7">
        <v>0</v>
      </c>
      <c r="H3341" s="58"/>
      <c r="I3341" s="95"/>
      <c r="J3341" s="7">
        <v>0</v>
      </c>
      <c r="L3341" s="59"/>
      <c r="M3341" s="7">
        <v>0</v>
      </c>
    </row>
    <row r="3342" spans="1:13" customFormat="1" hidden="1">
      <c r="B3342" s="1" t="s">
        <v>3257</v>
      </c>
      <c r="C3342" s="4" t="s">
        <v>252</v>
      </c>
      <c r="D3342" s="10">
        <f>SUM(D3343:D3351)</f>
        <v>0</v>
      </c>
      <c r="E3342" s="58"/>
      <c r="F3342" s="96"/>
      <c r="G3342" s="10">
        <f>SUM(G3343:G3351)</f>
        <v>0</v>
      </c>
      <c r="H3342" s="58"/>
      <c r="I3342" s="96"/>
      <c r="J3342" s="10">
        <f>SUM(J3343:J3351)</f>
        <v>0</v>
      </c>
      <c r="L3342" s="59"/>
      <c r="M3342" s="10">
        <f>SUM(M3343:M3351)</f>
        <v>0</v>
      </c>
    </row>
    <row r="3343" spans="1:13" customFormat="1" hidden="1">
      <c r="B3343" s="5" t="s">
        <v>3258</v>
      </c>
      <c r="C3343" s="9" t="s">
        <v>254</v>
      </c>
      <c r="D3343" s="7">
        <v>0</v>
      </c>
      <c r="E3343" s="58"/>
      <c r="F3343" s="95"/>
      <c r="G3343" s="7">
        <v>0</v>
      </c>
      <c r="H3343" s="58"/>
      <c r="I3343" s="95"/>
      <c r="J3343" s="7">
        <v>0</v>
      </c>
      <c r="L3343" s="59"/>
      <c r="M3343" s="7">
        <v>0</v>
      </c>
    </row>
    <row r="3344" spans="1:13" customFormat="1" hidden="1">
      <c r="B3344" s="5" t="s">
        <v>3259</v>
      </c>
      <c r="C3344" s="9" t="s">
        <v>256</v>
      </c>
      <c r="D3344" s="7">
        <v>0</v>
      </c>
      <c r="E3344" s="58"/>
      <c r="F3344" s="95"/>
      <c r="G3344" s="7">
        <v>0</v>
      </c>
      <c r="H3344" s="58"/>
      <c r="I3344" s="95"/>
      <c r="J3344" s="7">
        <v>0</v>
      </c>
      <c r="L3344" s="59"/>
      <c r="M3344" s="7">
        <v>0</v>
      </c>
    </row>
    <row r="3345" spans="1:13" customFormat="1" hidden="1">
      <c r="B3345" s="5" t="s">
        <v>3260</v>
      </c>
      <c r="C3345" s="9" t="s">
        <v>258</v>
      </c>
      <c r="D3345" s="7">
        <v>0</v>
      </c>
      <c r="E3345" s="58"/>
      <c r="F3345" s="95"/>
      <c r="G3345" s="7">
        <v>0</v>
      </c>
      <c r="H3345" s="58"/>
      <c r="I3345" s="95"/>
      <c r="J3345" s="7">
        <v>0</v>
      </c>
      <c r="L3345" s="59"/>
      <c r="M3345" s="7">
        <v>0</v>
      </c>
    </row>
    <row r="3346" spans="1:13" customFormat="1" hidden="1">
      <c r="B3346" s="5" t="s">
        <v>3261</v>
      </c>
      <c r="C3346" s="9" t="s">
        <v>260</v>
      </c>
      <c r="D3346" s="7">
        <v>0</v>
      </c>
      <c r="E3346" s="58"/>
      <c r="F3346" s="95"/>
      <c r="G3346" s="7">
        <v>0</v>
      </c>
      <c r="H3346" s="58"/>
      <c r="I3346" s="95"/>
      <c r="J3346" s="7">
        <v>0</v>
      </c>
      <c r="L3346" s="59"/>
      <c r="M3346" s="7">
        <v>0</v>
      </c>
    </row>
    <row r="3347" spans="1:13" customFormat="1" hidden="1">
      <c r="B3347" s="5" t="s">
        <v>3262</v>
      </c>
      <c r="C3347" s="9" t="s">
        <v>262</v>
      </c>
      <c r="D3347" s="7">
        <v>0</v>
      </c>
      <c r="E3347" s="58"/>
      <c r="F3347" s="95"/>
      <c r="G3347" s="7">
        <v>0</v>
      </c>
      <c r="H3347" s="58"/>
      <c r="I3347" s="95"/>
      <c r="J3347" s="7">
        <v>0</v>
      </c>
      <c r="L3347" s="59"/>
      <c r="M3347" s="7">
        <v>0</v>
      </c>
    </row>
    <row r="3348" spans="1:13" customFormat="1" hidden="1">
      <c r="B3348" s="5" t="s">
        <v>3263</v>
      </c>
      <c r="C3348" s="9" t="s">
        <v>264</v>
      </c>
      <c r="D3348" s="7">
        <v>0</v>
      </c>
      <c r="E3348" s="58"/>
      <c r="F3348" s="95"/>
      <c r="G3348" s="7">
        <v>0</v>
      </c>
      <c r="H3348" s="58"/>
      <c r="I3348" s="95"/>
      <c r="J3348" s="7">
        <v>0</v>
      </c>
      <c r="L3348" s="59"/>
      <c r="M3348" s="7">
        <v>0</v>
      </c>
    </row>
    <row r="3349" spans="1:13" customFormat="1" hidden="1">
      <c r="B3349" s="5" t="s">
        <v>3264</v>
      </c>
      <c r="C3349" s="9" t="s">
        <v>266</v>
      </c>
      <c r="D3349" s="7">
        <v>0</v>
      </c>
      <c r="E3349" s="58"/>
      <c r="F3349" s="95"/>
      <c r="G3349" s="7">
        <v>0</v>
      </c>
      <c r="H3349" s="58"/>
      <c r="I3349" s="95"/>
      <c r="J3349" s="7">
        <v>0</v>
      </c>
      <c r="L3349" s="59"/>
      <c r="M3349" s="7">
        <v>0</v>
      </c>
    </row>
    <row r="3350" spans="1:13" customFormat="1" hidden="1">
      <c r="B3350" s="5" t="s">
        <v>3265</v>
      </c>
      <c r="C3350" s="9" t="s">
        <v>268</v>
      </c>
      <c r="D3350" s="7">
        <v>0</v>
      </c>
      <c r="E3350" s="58"/>
      <c r="F3350" s="95"/>
      <c r="G3350" s="7">
        <v>0</v>
      </c>
      <c r="H3350" s="58"/>
      <c r="I3350" s="95"/>
      <c r="J3350" s="7">
        <v>0</v>
      </c>
      <c r="L3350" s="59"/>
      <c r="M3350" s="7">
        <v>0</v>
      </c>
    </row>
    <row r="3351" spans="1:13" customFormat="1" hidden="1">
      <c r="B3351" s="5" t="s">
        <v>3266</v>
      </c>
      <c r="C3351" s="9" t="s">
        <v>270</v>
      </c>
      <c r="D3351" s="7">
        <v>0</v>
      </c>
      <c r="E3351" s="58"/>
      <c r="F3351" s="95"/>
      <c r="G3351" s="7">
        <v>0</v>
      </c>
      <c r="H3351" s="58"/>
      <c r="I3351" s="95"/>
      <c r="J3351" s="7">
        <v>0</v>
      </c>
      <c r="L3351" s="59"/>
      <c r="M3351" s="7">
        <v>0</v>
      </c>
    </row>
    <row r="3352" spans="1:13" hidden="1">
      <c r="A3352" s="21" t="s">
        <v>5618</v>
      </c>
      <c r="B3352" s="67" t="s">
        <v>5831</v>
      </c>
      <c r="C3352" s="67" t="s">
        <v>271</v>
      </c>
      <c r="D3352" s="130">
        <f>D3353+D3365+D3376+D3387+D3401+D3412+D3420+D3433+D3439</f>
        <v>2900</v>
      </c>
      <c r="E3352" s="108"/>
      <c r="F3352" s="106"/>
      <c r="G3352" s="130">
        <f>G3353+G3365+G3376+G3387+G3401+G3412+G3420+G3433+G3439</f>
        <v>2000</v>
      </c>
      <c r="H3352" s="108"/>
      <c r="I3352" s="106"/>
      <c r="J3352" s="130">
        <f>J3353+J3365+J3376+J3387+J3401+J3412+J3420+J3433+J3439</f>
        <v>642</v>
      </c>
      <c r="L3352" s="65"/>
      <c r="M3352" s="130">
        <f>M3353+M3365+M3376+M3387+M3401+M3412+M3420+M3433+M3439</f>
        <v>0</v>
      </c>
    </row>
    <row r="3353" spans="1:13" hidden="1">
      <c r="A3353" s="21" t="s">
        <v>5618</v>
      </c>
      <c r="B3353" s="99" t="s">
        <v>5832</v>
      </c>
      <c r="C3353" s="71" t="s">
        <v>273</v>
      </c>
      <c r="D3353" s="125">
        <f>SUM(D3354:D3364)</f>
        <v>1000</v>
      </c>
      <c r="E3353" s="108"/>
      <c r="F3353" s="126"/>
      <c r="G3353" s="125">
        <f>SUM(G3354:G3364)</f>
        <v>2000</v>
      </c>
      <c r="H3353" s="108"/>
      <c r="I3353" s="126"/>
      <c r="J3353" s="125">
        <f>SUM(J3354:J3364)</f>
        <v>642</v>
      </c>
      <c r="L3353" s="65"/>
      <c r="M3353" s="125">
        <f>SUM(M3354:M3364)</f>
        <v>0</v>
      </c>
    </row>
    <row r="3354" spans="1:13" customFormat="1" hidden="1">
      <c r="B3354" s="5" t="s">
        <v>3267</v>
      </c>
      <c r="C3354" s="9" t="s">
        <v>275</v>
      </c>
      <c r="D3354" s="7">
        <v>0</v>
      </c>
      <c r="E3354" s="58"/>
      <c r="F3354" s="95"/>
      <c r="G3354" s="7">
        <v>0</v>
      </c>
      <c r="H3354" s="58"/>
      <c r="I3354" s="95"/>
      <c r="J3354" s="7">
        <v>0</v>
      </c>
      <c r="L3354" s="59"/>
      <c r="M3354" s="7">
        <v>0</v>
      </c>
    </row>
    <row r="3355" spans="1:13" customFormat="1" hidden="1">
      <c r="B3355" s="5" t="s">
        <v>3268</v>
      </c>
      <c r="C3355" s="9" t="s">
        <v>277</v>
      </c>
      <c r="D3355" s="7">
        <v>0</v>
      </c>
      <c r="E3355" s="58"/>
      <c r="F3355" s="95"/>
      <c r="G3355" s="7">
        <v>0</v>
      </c>
      <c r="H3355" s="58"/>
      <c r="I3355" s="95"/>
      <c r="J3355" s="7">
        <v>0</v>
      </c>
      <c r="L3355" s="59"/>
      <c r="M3355" s="7">
        <v>0</v>
      </c>
    </row>
    <row r="3356" spans="1:13" customFormat="1" hidden="1">
      <c r="B3356" s="5" t="s">
        <v>3269</v>
      </c>
      <c r="C3356" s="9" t="s">
        <v>279</v>
      </c>
      <c r="D3356" s="7">
        <v>0</v>
      </c>
      <c r="E3356" s="58"/>
      <c r="F3356" s="95"/>
      <c r="G3356" s="7">
        <v>0</v>
      </c>
      <c r="H3356" s="58"/>
      <c r="I3356" s="95"/>
      <c r="J3356" s="7">
        <v>0</v>
      </c>
      <c r="L3356" s="59"/>
      <c r="M3356" s="7">
        <v>0</v>
      </c>
    </row>
    <row r="3357" spans="1:13" hidden="1">
      <c r="A3357" s="21" t="s">
        <v>5618</v>
      </c>
      <c r="B3357" s="30" t="s">
        <v>5833</v>
      </c>
      <c r="C3357" s="36" t="s">
        <v>281</v>
      </c>
      <c r="D3357" s="128">
        <v>1000</v>
      </c>
      <c r="E3357" s="108">
        <f>IF(D3357&lt;G3357,G3357-D3357,0)</f>
        <v>1000</v>
      </c>
      <c r="F3357" s="108">
        <f>IF(D3357&gt;G3357,D3357-G3357,0)</f>
        <v>0</v>
      </c>
      <c r="G3357" s="128">
        <v>2000</v>
      </c>
      <c r="H3357" s="108"/>
      <c r="I3357" s="108">
        <v>1358</v>
      </c>
      <c r="J3357" s="128">
        <f>+G3357+H3357-I3357</f>
        <v>642</v>
      </c>
      <c r="L3357" s="65"/>
      <c r="M3357" s="128">
        <v>0</v>
      </c>
    </row>
    <row r="3358" spans="1:13" customFormat="1" hidden="1">
      <c r="B3358" s="5" t="s">
        <v>3270</v>
      </c>
      <c r="C3358" s="9" t="s">
        <v>283</v>
      </c>
      <c r="D3358" s="7">
        <v>0</v>
      </c>
      <c r="E3358" s="58"/>
      <c r="F3358" s="95"/>
      <c r="G3358" s="7">
        <v>0</v>
      </c>
      <c r="H3358" s="58"/>
      <c r="I3358" s="95"/>
      <c r="J3358" s="7">
        <v>0</v>
      </c>
      <c r="L3358" s="59"/>
      <c r="M3358" s="7">
        <v>0</v>
      </c>
    </row>
    <row r="3359" spans="1:13" customFormat="1" hidden="1">
      <c r="B3359" s="5" t="s">
        <v>3271</v>
      </c>
      <c r="C3359" s="9" t="s">
        <v>285</v>
      </c>
      <c r="D3359" s="7">
        <v>0</v>
      </c>
      <c r="E3359" s="58"/>
      <c r="F3359" s="95"/>
      <c r="G3359" s="7">
        <v>0</v>
      </c>
      <c r="H3359" s="58"/>
      <c r="I3359" s="95"/>
      <c r="J3359" s="7">
        <v>0</v>
      </c>
      <c r="L3359" s="59"/>
      <c r="M3359" s="7">
        <v>0</v>
      </c>
    </row>
    <row r="3360" spans="1:13" customFormat="1" hidden="1">
      <c r="B3360" s="5" t="s">
        <v>3272</v>
      </c>
      <c r="C3360" s="9" t="s">
        <v>287</v>
      </c>
      <c r="D3360" s="7">
        <v>0</v>
      </c>
      <c r="E3360" s="58"/>
      <c r="F3360" s="95"/>
      <c r="G3360" s="7">
        <v>0</v>
      </c>
      <c r="H3360" s="58"/>
      <c r="I3360" s="95"/>
      <c r="J3360" s="7">
        <v>0</v>
      </c>
      <c r="L3360" s="59"/>
      <c r="M3360" s="7">
        <v>0</v>
      </c>
    </row>
    <row r="3361" spans="2:13" customFormat="1" hidden="1">
      <c r="B3361" s="5" t="s">
        <v>3273</v>
      </c>
      <c r="C3361" s="9" t="s">
        <v>289</v>
      </c>
      <c r="D3361" s="7">
        <v>0</v>
      </c>
      <c r="E3361" s="58"/>
      <c r="F3361" s="95"/>
      <c r="G3361" s="7">
        <v>0</v>
      </c>
      <c r="H3361" s="58"/>
      <c r="I3361" s="95"/>
      <c r="J3361" s="7">
        <v>0</v>
      </c>
      <c r="L3361" s="59"/>
      <c r="M3361" s="7">
        <v>0</v>
      </c>
    </row>
    <row r="3362" spans="2:13" customFormat="1" hidden="1">
      <c r="B3362" s="5" t="s">
        <v>3274</v>
      </c>
      <c r="C3362" s="9" t="s">
        <v>291</v>
      </c>
      <c r="D3362" s="7">
        <v>0</v>
      </c>
      <c r="E3362" s="58"/>
      <c r="F3362" s="95"/>
      <c r="G3362" s="7">
        <v>0</v>
      </c>
      <c r="H3362" s="58"/>
      <c r="I3362" s="95"/>
      <c r="J3362" s="7">
        <v>0</v>
      </c>
      <c r="L3362" s="59"/>
      <c r="M3362" s="7">
        <v>0</v>
      </c>
    </row>
    <row r="3363" spans="2:13" customFormat="1" hidden="1">
      <c r="B3363" s="5" t="s">
        <v>3275</v>
      </c>
      <c r="C3363" s="9" t="s">
        <v>293</v>
      </c>
      <c r="D3363" s="7">
        <v>0</v>
      </c>
      <c r="E3363" s="58"/>
      <c r="F3363" s="95"/>
      <c r="G3363" s="7">
        <v>0</v>
      </c>
      <c r="H3363" s="58"/>
      <c r="I3363" s="95"/>
      <c r="J3363" s="7">
        <v>0</v>
      </c>
      <c r="L3363" s="59"/>
      <c r="M3363" s="7">
        <v>0</v>
      </c>
    </row>
    <row r="3364" spans="2:13" customFormat="1" hidden="1">
      <c r="B3364" s="5" t="s">
        <v>3276</v>
      </c>
      <c r="C3364" s="9" t="s">
        <v>295</v>
      </c>
      <c r="D3364" s="7">
        <v>0</v>
      </c>
      <c r="E3364" s="58"/>
      <c r="F3364" s="95"/>
      <c r="G3364" s="7">
        <v>0</v>
      </c>
      <c r="H3364" s="58"/>
      <c r="I3364" s="95"/>
      <c r="J3364" s="7">
        <v>0</v>
      </c>
      <c r="L3364" s="59"/>
      <c r="M3364" s="7">
        <v>0</v>
      </c>
    </row>
    <row r="3365" spans="2:13" customFormat="1" hidden="1">
      <c r="B3365" s="1" t="s">
        <v>3277</v>
      </c>
      <c r="C3365" s="4" t="s">
        <v>297</v>
      </c>
      <c r="D3365" s="10">
        <f>SUM(D3366:D3375)</f>
        <v>0</v>
      </c>
      <c r="E3365" s="58"/>
      <c r="F3365" s="96"/>
      <c r="G3365" s="10">
        <f>SUM(G3366:G3375)</f>
        <v>0</v>
      </c>
      <c r="H3365" s="58"/>
      <c r="I3365" s="96"/>
      <c r="J3365" s="10">
        <f>SUM(J3366:J3375)</f>
        <v>0</v>
      </c>
      <c r="L3365" s="59"/>
      <c r="M3365" s="10">
        <f>SUM(M3366:M3375)</f>
        <v>0</v>
      </c>
    </row>
    <row r="3366" spans="2:13" customFormat="1" hidden="1">
      <c r="B3366" s="5" t="s">
        <v>3278</v>
      </c>
      <c r="C3366" s="9" t="s">
        <v>299</v>
      </c>
      <c r="D3366" s="7">
        <v>0</v>
      </c>
      <c r="E3366" s="58"/>
      <c r="F3366" s="95"/>
      <c r="G3366" s="7">
        <v>0</v>
      </c>
      <c r="H3366" s="58"/>
      <c r="I3366" s="95"/>
      <c r="J3366" s="7">
        <v>0</v>
      </c>
      <c r="L3366" s="59"/>
      <c r="M3366" s="7">
        <v>0</v>
      </c>
    </row>
    <row r="3367" spans="2:13" customFormat="1" hidden="1">
      <c r="B3367" s="5" t="s">
        <v>3279</v>
      </c>
      <c r="C3367" s="9" t="s">
        <v>301</v>
      </c>
      <c r="D3367" s="7">
        <v>0</v>
      </c>
      <c r="E3367" s="58"/>
      <c r="F3367" s="95"/>
      <c r="G3367" s="7">
        <v>0</v>
      </c>
      <c r="H3367" s="58"/>
      <c r="I3367" s="95"/>
      <c r="J3367" s="7">
        <v>0</v>
      </c>
      <c r="L3367" s="59"/>
      <c r="M3367" s="7">
        <v>0</v>
      </c>
    </row>
    <row r="3368" spans="2:13" customFormat="1" hidden="1">
      <c r="B3368" s="5" t="s">
        <v>3280</v>
      </c>
      <c r="C3368" s="9" t="s">
        <v>303</v>
      </c>
      <c r="D3368" s="7">
        <v>0</v>
      </c>
      <c r="E3368" s="58"/>
      <c r="F3368" s="95"/>
      <c r="G3368" s="7">
        <v>0</v>
      </c>
      <c r="H3368" s="58"/>
      <c r="I3368" s="95"/>
      <c r="J3368" s="7">
        <v>0</v>
      </c>
      <c r="L3368" s="59"/>
      <c r="M3368" s="7">
        <v>0</v>
      </c>
    </row>
    <row r="3369" spans="2:13" customFormat="1" hidden="1">
      <c r="B3369" s="5" t="s">
        <v>3281</v>
      </c>
      <c r="C3369" s="9" t="s">
        <v>305</v>
      </c>
      <c r="D3369" s="7">
        <v>0</v>
      </c>
      <c r="E3369" s="58"/>
      <c r="F3369" s="95"/>
      <c r="G3369" s="7">
        <v>0</v>
      </c>
      <c r="H3369" s="58"/>
      <c r="I3369" s="95"/>
      <c r="J3369" s="7">
        <v>0</v>
      </c>
      <c r="L3369" s="59"/>
      <c r="M3369" s="7">
        <v>0</v>
      </c>
    </row>
    <row r="3370" spans="2:13" customFormat="1" hidden="1">
      <c r="B3370" s="5" t="s">
        <v>3282</v>
      </c>
      <c r="C3370" s="9" t="s">
        <v>307</v>
      </c>
      <c r="D3370" s="7">
        <v>0</v>
      </c>
      <c r="E3370" s="58"/>
      <c r="F3370" s="95"/>
      <c r="G3370" s="7">
        <v>0</v>
      </c>
      <c r="H3370" s="58"/>
      <c r="I3370" s="95"/>
      <c r="J3370" s="7">
        <v>0</v>
      </c>
      <c r="L3370" s="59"/>
      <c r="M3370" s="7">
        <v>0</v>
      </c>
    </row>
    <row r="3371" spans="2:13" customFormat="1" hidden="1">
      <c r="B3371" s="5" t="s">
        <v>3283</v>
      </c>
      <c r="C3371" s="9" t="s">
        <v>309</v>
      </c>
      <c r="D3371" s="7">
        <v>0</v>
      </c>
      <c r="E3371" s="58"/>
      <c r="F3371" s="95"/>
      <c r="G3371" s="7">
        <v>0</v>
      </c>
      <c r="H3371" s="58"/>
      <c r="I3371" s="95"/>
      <c r="J3371" s="7">
        <v>0</v>
      </c>
      <c r="L3371" s="59"/>
      <c r="M3371" s="7">
        <v>0</v>
      </c>
    </row>
    <row r="3372" spans="2:13" customFormat="1" hidden="1">
      <c r="B3372" s="5" t="s">
        <v>3284</v>
      </c>
      <c r="C3372" s="9" t="s">
        <v>311</v>
      </c>
      <c r="D3372" s="7">
        <v>0</v>
      </c>
      <c r="E3372" s="58"/>
      <c r="F3372" s="95"/>
      <c r="G3372" s="7">
        <v>0</v>
      </c>
      <c r="H3372" s="58"/>
      <c r="I3372" s="95"/>
      <c r="J3372" s="7">
        <v>0</v>
      </c>
      <c r="L3372" s="59"/>
      <c r="M3372" s="7">
        <v>0</v>
      </c>
    </row>
    <row r="3373" spans="2:13" customFormat="1" hidden="1">
      <c r="B3373" s="5" t="s">
        <v>3285</v>
      </c>
      <c r="C3373" s="9" t="s">
        <v>313</v>
      </c>
      <c r="D3373" s="7">
        <v>0</v>
      </c>
      <c r="E3373" s="58"/>
      <c r="F3373" s="95"/>
      <c r="G3373" s="7">
        <v>0</v>
      </c>
      <c r="H3373" s="58"/>
      <c r="I3373" s="95"/>
      <c r="J3373" s="7">
        <v>0</v>
      </c>
      <c r="L3373" s="59"/>
      <c r="M3373" s="7">
        <v>0</v>
      </c>
    </row>
    <row r="3374" spans="2:13" customFormat="1" hidden="1">
      <c r="B3374" s="5" t="s">
        <v>3286</v>
      </c>
      <c r="C3374" s="9" t="s">
        <v>315</v>
      </c>
      <c r="D3374" s="7">
        <v>0</v>
      </c>
      <c r="E3374" s="58"/>
      <c r="F3374" s="95"/>
      <c r="G3374" s="7">
        <v>0</v>
      </c>
      <c r="H3374" s="58"/>
      <c r="I3374" s="95"/>
      <c r="J3374" s="7">
        <v>0</v>
      </c>
      <c r="L3374" s="59"/>
      <c r="M3374" s="7">
        <v>0</v>
      </c>
    </row>
    <row r="3375" spans="2:13" customFormat="1" hidden="1">
      <c r="B3375" s="5" t="s">
        <v>3287</v>
      </c>
      <c r="C3375" s="9" t="s">
        <v>317</v>
      </c>
      <c r="D3375" s="7">
        <v>0</v>
      </c>
      <c r="E3375" s="58"/>
      <c r="F3375" s="95"/>
      <c r="G3375" s="7">
        <v>0</v>
      </c>
      <c r="H3375" s="58"/>
      <c r="I3375" s="95"/>
      <c r="J3375" s="7">
        <v>0</v>
      </c>
      <c r="L3375" s="59"/>
      <c r="M3375" s="7">
        <v>0</v>
      </c>
    </row>
    <row r="3376" spans="2:13" customFormat="1" hidden="1">
      <c r="B3376" s="1" t="s">
        <v>3288</v>
      </c>
      <c r="C3376" s="4" t="s">
        <v>5452</v>
      </c>
      <c r="D3376" s="10">
        <f>SUM(D3377:D3386)</f>
        <v>0</v>
      </c>
      <c r="E3376" s="58"/>
      <c r="F3376" s="96"/>
      <c r="G3376" s="10">
        <f>SUM(G3377:G3386)</f>
        <v>0</v>
      </c>
      <c r="H3376" s="58"/>
      <c r="I3376" s="96"/>
      <c r="J3376" s="10">
        <f>SUM(J3377:J3386)</f>
        <v>0</v>
      </c>
      <c r="L3376" s="59"/>
      <c r="M3376" s="10">
        <f>SUM(M3377:M3386)</f>
        <v>0</v>
      </c>
    </row>
    <row r="3377" spans="2:13" customFormat="1" hidden="1">
      <c r="B3377" s="5" t="s">
        <v>3289</v>
      </c>
      <c r="C3377" s="9" t="s">
        <v>320</v>
      </c>
      <c r="D3377" s="7">
        <v>0</v>
      </c>
      <c r="E3377" s="58"/>
      <c r="F3377" s="95"/>
      <c r="G3377" s="7">
        <v>0</v>
      </c>
      <c r="H3377" s="58"/>
      <c r="I3377" s="95"/>
      <c r="J3377" s="7">
        <v>0</v>
      </c>
      <c r="L3377" s="59"/>
      <c r="M3377" s="7">
        <v>0</v>
      </c>
    </row>
    <row r="3378" spans="2:13" customFormat="1" hidden="1">
      <c r="B3378" s="5" t="s">
        <v>3290</v>
      </c>
      <c r="C3378" s="9" t="s">
        <v>322</v>
      </c>
      <c r="D3378" s="7">
        <v>0</v>
      </c>
      <c r="E3378" s="58"/>
      <c r="F3378" s="95"/>
      <c r="G3378" s="7">
        <v>0</v>
      </c>
      <c r="H3378" s="58"/>
      <c r="I3378" s="95"/>
      <c r="J3378" s="7">
        <v>0</v>
      </c>
      <c r="L3378" s="59"/>
      <c r="M3378" s="7">
        <v>0</v>
      </c>
    </row>
    <row r="3379" spans="2:13" customFormat="1" hidden="1">
      <c r="B3379" s="5" t="s">
        <v>3291</v>
      </c>
      <c r="C3379" s="9" t="s">
        <v>324</v>
      </c>
      <c r="D3379" s="7">
        <v>0</v>
      </c>
      <c r="E3379" s="58"/>
      <c r="F3379" s="95"/>
      <c r="G3379" s="7">
        <v>0</v>
      </c>
      <c r="H3379" s="58"/>
      <c r="I3379" s="95"/>
      <c r="J3379" s="7">
        <v>0</v>
      </c>
      <c r="L3379" s="59"/>
      <c r="M3379" s="7">
        <v>0</v>
      </c>
    </row>
    <row r="3380" spans="2:13" customFormat="1" hidden="1">
      <c r="B3380" s="5" t="s">
        <v>3292</v>
      </c>
      <c r="C3380" s="9" t="s">
        <v>326</v>
      </c>
      <c r="D3380" s="7">
        <v>0</v>
      </c>
      <c r="E3380" s="58"/>
      <c r="F3380" s="95"/>
      <c r="G3380" s="7">
        <v>0</v>
      </c>
      <c r="H3380" s="58"/>
      <c r="I3380" s="95"/>
      <c r="J3380" s="7">
        <v>0</v>
      </c>
      <c r="L3380" s="59"/>
      <c r="M3380" s="7">
        <v>0</v>
      </c>
    </row>
    <row r="3381" spans="2:13" customFormat="1" hidden="1">
      <c r="B3381" s="5" t="s">
        <v>3293</v>
      </c>
      <c r="C3381" s="9" t="s">
        <v>328</v>
      </c>
      <c r="D3381" s="7">
        <v>0</v>
      </c>
      <c r="E3381" s="58"/>
      <c r="F3381" s="95"/>
      <c r="G3381" s="7">
        <v>0</v>
      </c>
      <c r="H3381" s="58"/>
      <c r="I3381" s="95"/>
      <c r="J3381" s="7">
        <v>0</v>
      </c>
      <c r="L3381" s="59"/>
      <c r="M3381" s="7">
        <v>0</v>
      </c>
    </row>
    <row r="3382" spans="2:13" customFormat="1" hidden="1">
      <c r="B3382" s="5" t="s">
        <v>3294</v>
      </c>
      <c r="C3382" s="9" t="s">
        <v>330</v>
      </c>
      <c r="D3382" s="7">
        <v>0</v>
      </c>
      <c r="E3382" s="58"/>
      <c r="F3382" s="95"/>
      <c r="G3382" s="7">
        <v>0</v>
      </c>
      <c r="H3382" s="58"/>
      <c r="I3382" s="95"/>
      <c r="J3382" s="7">
        <v>0</v>
      </c>
      <c r="L3382" s="59"/>
      <c r="M3382" s="7">
        <v>0</v>
      </c>
    </row>
    <row r="3383" spans="2:13" customFormat="1" hidden="1">
      <c r="B3383" s="5" t="s">
        <v>3295</v>
      </c>
      <c r="C3383" s="9" t="s">
        <v>332</v>
      </c>
      <c r="D3383" s="7">
        <v>0</v>
      </c>
      <c r="E3383" s="58"/>
      <c r="F3383" s="95"/>
      <c r="G3383" s="7">
        <v>0</v>
      </c>
      <c r="H3383" s="58"/>
      <c r="I3383" s="95"/>
      <c r="J3383" s="7">
        <v>0</v>
      </c>
      <c r="L3383" s="59"/>
      <c r="M3383" s="7">
        <v>0</v>
      </c>
    </row>
    <row r="3384" spans="2:13" customFormat="1" hidden="1">
      <c r="B3384" s="5" t="s">
        <v>3296</v>
      </c>
      <c r="C3384" s="9" t="s">
        <v>334</v>
      </c>
      <c r="D3384" s="7">
        <v>0</v>
      </c>
      <c r="E3384" s="58"/>
      <c r="F3384" s="95"/>
      <c r="G3384" s="7">
        <v>0</v>
      </c>
      <c r="H3384" s="58"/>
      <c r="I3384" s="95"/>
      <c r="J3384" s="7">
        <v>0</v>
      </c>
      <c r="L3384" s="59"/>
      <c r="M3384" s="7">
        <v>0</v>
      </c>
    </row>
    <row r="3385" spans="2:13" customFormat="1" hidden="1">
      <c r="B3385" s="5" t="s">
        <v>3297</v>
      </c>
      <c r="C3385" s="9" t="s">
        <v>336</v>
      </c>
      <c r="D3385" s="7">
        <v>0</v>
      </c>
      <c r="E3385" s="58"/>
      <c r="F3385" s="95"/>
      <c r="G3385" s="7">
        <v>0</v>
      </c>
      <c r="H3385" s="58"/>
      <c r="I3385" s="95"/>
      <c r="J3385" s="7">
        <v>0</v>
      </c>
      <c r="L3385" s="59"/>
      <c r="M3385" s="7">
        <v>0</v>
      </c>
    </row>
    <row r="3386" spans="2:13" customFormat="1" hidden="1">
      <c r="B3386" s="5" t="s">
        <v>3298</v>
      </c>
      <c r="C3386" s="9" t="s">
        <v>338</v>
      </c>
      <c r="D3386" s="7">
        <v>0</v>
      </c>
      <c r="E3386" s="58"/>
      <c r="F3386" s="95"/>
      <c r="G3386" s="7">
        <v>0</v>
      </c>
      <c r="H3386" s="58"/>
      <c r="I3386" s="95"/>
      <c r="J3386" s="7">
        <v>0</v>
      </c>
      <c r="L3386" s="59"/>
      <c r="M3386" s="7">
        <v>0</v>
      </c>
    </row>
    <row r="3387" spans="2:13" hidden="1">
      <c r="B3387" s="70" t="s">
        <v>3299</v>
      </c>
      <c r="C3387" s="71" t="s">
        <v>340</v>
      </c>
      <c r="D3387" s="60">
        <f>SUM(D3388:D3400)</f>
        <v>0</v>
      </c>
      <c r="E3387" s="58"/>
      <c r="F3387" s="96"/>
      <c r="G3387" s="60">
        <f>SUM(G3388:G3400)</f>
        <v>0</v>
      </c>
      <c r="H3387" s="58"/>
      <c r="I3387" s="96"/>
      <c r="J3387" s="60">
        <f>SUM(J3388:J3400)</f>
        <v>0</v>
      </c>
      <c r="L3387" s="65"/>
      <c r="M3387" s="60">
        <f>SUM(M3388:M3400)</f>
        <v>0</v>
      </c>
    </row>
    <row r="3388" spans="2:13" customFormat="1" hidden="1">
      <c r="B3388" s="5" t="s">
        <v>5373</v>
      </c>
      <c r="C3388" s="9" t="s">
        <v>341</v>
      </c>
      <c r="D3388" s="7">
        <v>0</v>
      </c>
      <c r="E3388" s="58"/>
      <c r="F3388" s="95"/>
      <c r="G3388" s="7">
        <v>0</v>
      </c>
      <c r="H3388" s="58"/>
      <c r="I3388" s="95"/>
      <c r="J3388" s="7">
        <v>0</v>
      </c>
      <c r="L3388" s="59"/>
      <c r="M3388" s="7">
        <v>0</v>
      </c>
    </row>
    <row r="3389" spans="2:13" customFormat="1" hidden="1">
      <c r="B3389" s="5" t="s">
        <v>5374</v>
      </c>
      <c r="C3389" s="9" t="s">
        <v>342</v>
      </c>
      <c r="D3389" s="7">
        <v>0</v>
      </c>
      <c r="E3389" s="58"/>
      <c r="F3389" s="95"/>
      <c r="G3389" s="7">
        <v>0</v>
      </c>
      <c r="H3389" s="58"/>
      <c r="I3389" s="95"/>
      <c r="J3389" s="7">
        <v>0</v>
      </c>
      <c r="L3389" s="59"/>
      <c r="M3389" s="7">
        <v>0</v>
      </c>
    </row>
    <row r="3390" spans="2:13" customFormat="1" hidden="1">
      <c r="B3390" s="5" t="s">
        <v>5375</v>
      </c>
      <c r="C3390" s="9" t="s">
        <v>343</v>
      </c>
      <c r="D3390" s="7">
        <v>0</v>
      </c>
      <c r="E3390" s="58"/>
      <c r="F3390" s="95"/>
      <c r="G3390" s="7">
        <v>0</v>
      </c>
      <c r="H3390" s="58"/>
      <c r="I3390" s="95"/>
      <c r="J3390" s="7">
        <v>0</v>
      </c>
      <c r="L3390" s="59"/>
      <c r="M3390" s="7">
        <v>0</v>
      </c>
    </row>
    <row r="3391" spans="2:13" customFormat="1" hidden="1">
      <c r="B3391" s="5" t="s">
        <v>5376</v>
      </c>
      <c r="C3391" s="9" t="s">
        <v>344</v>
      </c>
      <c r="D3391" s="7">
        <v>0</v>
      </c>
      <c r="E3391" s="58"/>
      <c r="F3391" s="95"/>
      <c r="G3391" s="7">
        <v>0</v>
      </c>
      <c r="H3391" s="58"/>
      <c r="I3391" s="95"/>
      <c r="J3391" s="7">
        <v>0</v>
      </c>
      <c r="L3391" s="59"/>
      <c r="M3391" s="7">
        <v>0</v>
      </c>
    </row>
    <row r="3392" spans="2:13" customFormat="1" hidden="1">
      <c r="B3392" s="5" t="s">
        <v>5377</v>
      </c>
      <c r="C3392" s="9" t="s">
        <v>345</v>
      </c>
      <c r="D3392" s="7">
        <v>0</v>
      </c>
      <c r="E3392" s="58"/>
      <c r="F3392" s="95"/>
      <c r="G3392" s="7">
        <v>0</v>
      </c>
      <c r="H3392" s="58"/>
      <c r="I3392" s="95"/>
      <c r="J3392" s="7">
        <v>0</v>
      </c>
      <c r="L3392" s="59"/>
      <c r="M3392" s="7">
        <v>0</v>
      </c>
    </row>
    <row r="3393" spans="1:13" customFormat="1" hidden="1">
      <c r="B3393" s="5" t="s">
        <v>5378</v>
      </c>
      <c r="C3393" s="9" t="s">
        <v>346</v>
      </c>
      <c r="D3393" s="7">
        <v>0</v>
      </c>
      <c r="E3393" s="58"/>
      <c r="F3393" s="95"/>
      <c r="G3393" s="7">
        <v>0</v>
      </c>
      <c r="H3393" s="58"/>
      <c r="I3393" s="95"/>
      <c r="J3393" s="7">
        <v>0</v>
      </c>
      <c r="L3393" s="59"/>
      <c r="M3393" s="7">
        <v>0</v>
      </c>
    </row>
    <row r="3394" spans="1:13" customFormat="1" hidden="1">
      <c r="B3394" s="5" t="s">
        <v>5379</v>
      </c>
      <c r="C3394" s="9" t="s">
        <v>347</v>
      </c>
      <c r="D3394" s="7">
        <v>0</v>
      </c>
      <c r="E3394" s="58"/>
      <c r="F3394" s="95"/>
      <c r="G3394" s="7">
        <v>0</v>
      </c>
      <c r="H3394" s="58"/>
      <c r="I3394" s="95"/>
      <c r="J3394" s="7">
        <v>0</v>
      </c>
      <c r="L3394" s="59"/>
      <c r="M3394" s="7">
        <v>0</v>
      </c>
    </row>
    <row r="3395" spans="1:13" customFormat="1" hidden="1">
      <c r="B3395" s="5" t="s">
        <v>5380</v>
      </c>
      <c r="C3395" s="9" t="s">
        <v>348</v>
      </c>
      <c r="D3395" s="7">
        <v>0</v>
      </c>
      <c r="E3395" s="58"/>
      <c r="F3395" s="95"/>
      <c r="G3395" s="7">
        <v>0</v>
      </c>
      <c r="H3395" s="58"/>
      <c r="I3395" s="95"/>
      <c r="J3395" s="7">
        <v>0</v>
      </c>
      <c r="L3395" s="59"/>
      <c r="M3395" s="7">
        <v>0</v>
      </c>
    </row>
    <row r="3396" spans="1:13" customFormat="1" hidden="1">
      <c r="B3396" s="5" t="s">
        <v>5381</v>
      </c>
      <c r="C3396" s="9" t="s">
        <v>349</v>
      </c>
      <c r="D3396" s="7">
        <v>0</v>
      </c>
      <c r="E3396" s="58"/>
      <c r="F3396" s="95"/>
      <c r="G3396" s="7">
        <v>0</v>
      </c>
      <c r="H3396" s="58"/>
      <c r="I3396" s="95"/>
      <c r="J3396" s="7">
        <v>0</v>
      </c>
      <c r="L3396" s="59"/>
      <c r="M3396" s="7">
        <v>0</v>
      </c>
    </row>
    <row r="3397" spans="1:13" customFormat="1" hidden="1">
      <c r="B3397" s="5" t="s">
        <v>5382</v>
      </c>
      <c r="C3397" s="9" t="s">
        <v>350</v>
      </c>
      <c r="D3397" s="7">
        <v>0</v>
      </c>
      <c r="E3397" s="58"/>
      <c r="F3397" s="95"/>
      <c r="G3397" s="7">
        <v>0</v>
      </c>
      <c r="H3397" s="58"/>
      <c r="I3397" s="95"/>
      <c r="J3397" s="7">
        <v>0</v>
      </c>
      <c r="L3397" s="59"/>
      <c r="M3397" s="7">
        <v>0</v>
      </c>
    </row>
    <row r="3398" spans="1:13" hidden="1">
      <c r="B3398" s="28" t="s">
        <v>5383</v>
      </c>
      <c r="C3398" s="36" t="s">
        <v>351</v>
      </c>
      <c r="D3398" s="11">
        <v>0</v>
      </c>
      <c r="E3398" s="58"/>
      <c r="F3398" s="95"/>
      <c r="G3398" s="11">
        <v>0</v>
      </c>
      <c r="H3398" s="58"/>
      <c r="I3398" s="95"/>
      <c r="J3398" s="11">
        <v>0</v>
      </c>
      <c r="L3398" s="65"/>
      <c r="M3398" s="11">
        <v>0</v>
      </c>
    </row>
    <row r="3399" spans="1:13" customFormat="1" hidden="1">
      <c r="B3399" s="5" t="s">
        <v>5384</v>
      </c>
      <c r="C3399" s="9" t="s">
        <v>352</v>
      </c>
      <c r="D3399" s="7">
        <v>0</v>
      </c>
      <c r="E3399" s="58"/>
      <c r="F3399" s="95"/>
      <c r="G3399" s="7">
        <v>0</v>
      </c>
      <c r="H3399" s="58"/>
      <c r="I3399" s="95"/>
      <c r="J3399" s="7">
        <v>0</v>
      </c>
      <c r="L3399" s="59"/>
      <c r="M3399" s="7">
        <v>0</v>
      </c>
    </row>
    <row r="3400" spans="1:13" customFormat="1" hidden="1">
      <c r="B3400" s="5" t="s">
        <v>5385</v>
      </c>
      <c r="C3400" s="9" t="s">
        <v>353</v>
      </c>
      <c r="D3400" s="7">
        <v>0</v>
      </c>
      <c r="E3400" s="58"/>
      <c r="F3400" s="95"/>
      <c r="G3400" s="7">
        <v>0</v>
      </c>
      <c r="H3400" s="58"/>
      <c r="I3400" s="95"/>
      <c r="J3400" s="7">
        <v>0</v>
      </c>
      <c r="L3400" s="59"/>
      <c r="M3400" s="7">
        <v>0</v>
      </c>
    </row>
    <row r="3401" spans="1:13" hidden="1">
      <c r="A3401" s="21" t="s">
        <v>5618</v>
      </c>
      <c r="B3401" s="99" t="s">
        <v>5834</v>
      </c>
      <c r="C3401" s="71" t="s">
        <v>355</v>
      </c>
      <c r="D3401" s="125">
        <f>SUM(D3402:D3411)</f>
        <v>1500</v>
      </c>
      <c r="E3401" s="108"/>
      <c r="F3401" s="126"/>
      <c r="G3401" s="125">
        <f>SUM(G3402:G3411)</f>
        <v>0</v>
      </c>
      <c r="H3401" s="108"/>
      <c r="I3401" s="126"/>
      <c r="J3401" s="125">
        <f>SUM(J3402:J3411)</f>
        <v>0</v>
      </c>
      <c r="L3401" s="65"/>
      <c r="M3401" s="125">
        <f>SUM(M3402:M3411)</f>
        <v>0</v>
      </c>
    </row>
    <row r="3402" spans="1:13" customFormat="1" hidden="1">
      <c r="B3402" s="5" t="s">
        <v>3300</v>
      </c>
      <c r="C3402" s="9" t="s">
        <v>357</v>
      </c>
      <c r="D3402" s="7">
        <v>0</v>
      </c>
      <c r="E3402" s="58"/>
      <c r="F3402" s="95"/>
      <c r="G3402" s="7">
        <v>0</v>
      </c>
      <c r="H3402" s="58"/>
      <c r="I3402" s="95"/>
      <c r="J3402" s="7">
        <v>0</v>
      </c>
      <c r="L3402" s="59"/>
      <c r="M3402" s="7">
        <v>0</v>
      </c>
    </row>
    <row r="3403" spans="1:13" customFormat="1" hidden="1">
      <c r="B3403" s="5" t="s">
        <v>3300</v>
      </c>
      <c r="C3403" s="9" t="s">
        <v>359</v>
      </c>
      <c r="D3403" s="7">
        <v>0</v>
      </c>
      <c r="E3403" s="58"/>
      <c r="F3403" s="95"/>
      <c r="G3403" s="7">
        <v>0</v>
      </c>
      <c r="H3403" s="58"/>
      <c r="I3403" s="95"/>
      <c r="J3403" s="7">
        <v>0</v>
      </c>
      <c r="L3403" s="59"/>
      <c r="M3403" s="7">
        <v>0</v>
      </c>
    </row>
    <row r="3404" spans="1:13" hidden="1">
      <c r="B3404" s="28" t="s">
        <v>3301</v>
      </c>
      <c r="C3404" s="36" t="s">
        <v>361</v>
      </c>
      <c r="D3404" s="11">
        <v>0</v>
      </c>
      <c r="E3404" s="58"/>
      <c r="F3404" s="95"/>
      <c r="G3404" s="11">
        <v>0</v>
      </c>
      <c r="H3404" s="58"/>
      <c r="I3404" s="95"/>
      <c r="J3404" s="11">
        <v>0</v>
      </c>
      <c r="L3404" s="65"/>
      <c r="M3404" s="11">
        <v>0</v>
      </c>
    </row>
    <row r="3405" spans="1:13" customFormat="1" hidden="1">
      <c r="B3405" s="5" t="s">
        <v>3302</v>
      </c>
      <c r="C3405" s="9" t="s">
        <v>363</v>
      </c>
      <c r="D3405" s="7">
        <v>0</v>
      </c>
      <c r="E3405" s="58"/>
      <c r="F3405" s="95"/>
      <c r="G3405" s="7">
        <v>0</v>
      </c>
      <c r="H3405" s="58"/>
      <c r="I3405" s="95"/>
      <c r="J3405" s="7">
        <v>0</v>
      </c>
      <c r="L3405" s="59"/>
      <c r="M3405" s="7">
        <v>0</v>
      </c>
    </row>
    <row r="3406" spans="1:13" hidden="1">
      <c r="A3406" s="21" t="s">
        <v>5618</v>
      </c>
      <c r="B3406" s="30" t="s">
        <v>5835</v>
      </c>
      <c r="C3406" s="36" t="s">
        <v>365</v>
      </c>
      <c r="D3406" s="128">
        <v>1500</v>
      </c>
      <c r="E3406" s="108">
        <f>IF(D3406&lt;G3406,G3406-D3406,0)</f>
        <v>0</v>
      </c>
      <c r="F3406" s="108">
        <f>IF(D3406&gt;G3406,D3406-G3406,0)</f>
        <v>1500</v>
      </c>
      <c r="G3406" s="128">
        <v>0</v>
      </c>
      <c r="H3406" s="108"/>
      <c r="I3406" s="108"/>
      <c r="J3406" s="128">
        <f>+G3406+H3406-I3406</f>
        <v>0</v>
      </c>
      <c r="L3406" s="65"/>
      <c r="M3406" s="128">
        <f>+J3406+K3406-L3406</f>
        <v>0</v>
      </c>
    </row>
    <row r="3407" spans="1:13" customFormat="1" hidden="1">
      <c r="B3407" s="5" t="s">
        <v>3303</v>
      </c>
      <c r="C3407" s="9" t="s">
        <v>367</v>
      </c>
      <c r="D3407" s="7">
        <v>0</v>
      </c>
      <c r="E3407" s="58"/>
      <c r="F3407" s="95"/>
      <c r="G3407" s="7">
        <v>0</v>
      </c>
      <c r="H3407" s="58"/>
      <c r="I3407" s="95"/>
      <c r="J3407" s="7">
        <v>0</v>
      </c>
      <c r="L3407" s="59"/>
      <c r="M3407" s="7">
        <v>0</v>
      </c>
    </row>
    <row r="3408" spans="1:13" customFormat="1" hidden="1">
      <c r="B3408" s="5" t="s">
        <v>3304</v>
      </c>
      <c r="C3408" s="9" t="s">
        <v>369</v>
      </c>
      <c r="D3408" s="7">
        <v>0</v>
      </c>
      <c r="E3408" s="58"/>
      <c r="F3408" s="95"/>
      <c r="G3408" s="7">
        <v>0</v>
      </c>
      <c r="H3408" s="58"/>
      <c r="I3408" s="95"/>
      <c r="J3408" s="7">
        <v>0</v>
      </c>
      <c r="L3408" s="59"/>
      <c r="M3408" s="7">
        <v>0</v>
      </c>
    </row>
    <row r="3409" spans="2:13" customFormat="1" hidden="1">
      <c r="B3409" s="5" t="s">
        <v>3305</v>
      </c>
      <c r="C3409" s="9" t="s">
        <v>371</v>
      </c>
      <c r="D3409" s="7">
        <v>0</v>
      </c>
      <c r="E3409" s="58"/>
      <c r="F3409" s="95"/>
      <c r="G3409" s="7">
        <v>0</v>
      </c>
      <c r="H3409" s="58"/>
      <c r="I3409" s="95"/>
      <c r="J3409" s="7">
        <v>0</v>
      </c>
      <c r="L3409" s="59"/>
      <c r="M3409" s="7">
        <v>0</v>
      </c>
    </row>
    <row r="3410" spans="2:13" customFormat="1" hidden="1">
      <c r="B3410" s="5" t="s">
        <v>3306</v>
      </c>
      <c r="C3410" s="9" t="s">
        <v>373</v>
      </c>
      <c r="D3410" s="7">
        <v>0</v>
      </c>
      <c r="E3410" s="58"/>
      <c r="F3410" s="95"/>
      <c r="G3410" s="7">
        <v>0</v>
      </c>
      <c r="H3410" s="58"/>
      <c r="I3410" s="95"/>
      <c r="J3410" s="7">
        <v>0</v>
      </c>
      <c r="L3410" s="59"/>
      <c r="M3410" s="7">
        <v>0</v>
      </c>
    </row>
    <row r="3411" spans="2:13" customFormat="1" hidden="1">
      <c r="B3411" s="5" t="s">
        <v>3307</v>
      </c>
      <c r="C3411" s="9" t="s">
        <v>375</v>
      </c>
      <c r="D3411" s="7">
        <v>0</v>
      </c>
      <c r="E3411" s="58"/>
      <c r="F3411" s="95"/>
      <c r="G3411" s="7">
        <v>0</v>
      </c>
      <c r="H3411" s="58"/>
      <c r="I3411" s="95"/>
      <c r="J3411" s="7">
        <v>0</v>
      </c>
      <c r="L3411" s="59"/>
      <c r="M3411" s="7">
        <v>0</v>
      </c>
    </row>
    <row r="3412" spans="2:13" customFormat="1" hidden="1">
      <c r="B3412" s="1" t="s">
        <v>3308</v>
      </c>
      <c r="C3412" s="4" t="s">
        <v>376</v>
      </c>
      <c r="D3412" s="10">
        <f>SUM(D3413:D3419)</f>
        <v>0</v>
      </c>
      <c r="E3412" s="58"/>
      <c r="F3412" s="96"/>
      <c r="G3412" s="10">
        <f>SUM(G3413:G3419)</f>
        <v>0</v>
      </c>
      <c r="H3412" s="58"/>
      <c r="I3412" s="96"/>
      <c r="J3412" s="10">
        <f>SUM(J3413:J3419)</f>
        <v>0</v>
      </c>
      <c r="L3412" s="59"/>
      <c r="M3412" s="10">
        <f>SUM(M3413:M3419)</f>
        <v>0</v>
      </c>
    </row>
    <row r="3413" spans="2:13" customFormat="1" hidden="1">
      <c r="B3413" s="5" t="s">
        <v>3309</v>
      </c>
      <c r="C3413" s="9" t="s">
        <v>378</v>
      </c>
      <c r="D3413" s="7">
        <v>0</v>
      </c>
      <c r="E3413" s="58"/>
      <c r="F3413" s="95"/>
      <c r="G3413" s="7">
        <v>0</v>
      </c>
      <c r="H3413" s="58"/>
      <c r="I3413" s="95"/>
      <c r="J3413" s="7">
        <v>0</v>
      </c>
      <c r="L3413" s="59"/>
      <c r="M3413" s="7">
        <v>0</v>
      </c>
    </row>
    <row r="3414" spans="2:13" customFormat="1" hidden="1">
      <c r="B3414" s="5" t="s">
        <v>3310</v>
      </c>
      <c r="C3414" s="9" t="s">
        <v>379</v>
      </c>
      <c r="D3414" s="7">
        <v>0</v>
      </c>
      <c r="E3414" s="58"/>
      <c r="F3414" s="95"/>
      <c r="G3414" s="7">
        <v>0</v>
      </c>
      <c r="H3414" s="58"/>
      <c r="I3414" s="95"/>
      <c r="J3414" s="7">
        <v>0</v>
      </c>
      <c r="L3414" s="59"/>
      <c r="M3414" s="7">
        <v>0</v>
      </c>
    </row>
    <row r="3415" spans="2:13" customFormat="1" hidden="1">
      <c r="B3415" s="5" t="s">
        <v>3311</v>
      </c>
      <c r="C3415" s="9" t="s">
        <v>381</v>
      </c>
      <c r="D3415" s="7">
        <v>0</v>
      </c>
      <c r="E3415" s="58"/>
      <c r="F3415" s="95"/>
      <c r="G3415" s="7">
        <v>0</v>
      </c>
      <c r="H3415" s="58"/>
      <c r="I3415" s="95"/>
      <c r="J3415" s="7">
        <v>0</v>
      </c>
      <c r="L3415" s="59"/>
      <c r="M3415" s="7">
        <v>0</v>
      </c>
    </row>
    <row r="3416" spans="2:13" customFormat="1" hidden="1">
      <c r="B3416" s="5" t="s">
        <v>3312</v>
      </c>
      <c r="C3416" s="9" t="s">
        <v>383</v>
      </c>
      <c r="D3416" s="7">
        <v>0</v>
      </c>
      <c r="E3416" s="58"/>
      <c r="F3416" s="95"/>
      <c r="G3416" s="7">
        <v>0</v>
      </c>
      <c r="H3416" s="58"/>
      <c r="I3416" s="95"/>
      <c r="J3416" s="7">
        <v>0</v>
      </c>
      <c r="L3416" s="59"/>
      <c r="M3416" s="7">
        <v>0</v>
      </c>
    </row>
    <row r="3417" spans="2:13" customFormat="1" hidden="1">
      <c r="B3417" s="5" t="s">
        <v>3313</v>
      </c>
      <c r="C3417" s="9" t="s">
        <v>384</v>
      </c>
      <c r="D3417" s="7">
        <v>0</v>
      </c>
      <c r="E3417" s="58"/>
      <c r="F3417" s="95"/>
      <c r="G3417" s="7">
        <v>0</v>
      </c>
      <c r="H3417" s="58"/>
      <c r="I3417" s="95"/>
      <c r="J3417" s="7">
        <v>0</v>
      </c>
      <c r="L3417" s="59"/>
      <c r="M3417" s="7">
        <v>0</v>
      </c>
    </row>
    <row r="3418" spans="2:13" customFormat="1" hidden="1">
      <c r="B3418" s="5" t="s">
        <v>3314</v>
      </c>
      <c r="C3418" s="9" t="s">
        <v>386</v>
      </c>
      <c r="D3418" s="7">
        <v>0</v>
      </c>
      <c r="E3418" s="58"/>
      <c r="F3418" s="95"/>
      <c r="G3418" s="7">
        <v>0</v>
      </c>
      <c r="H3418" s="58"/>
      <c r="I3418" s="95"/>
      <c r="J3418" s="7">
        <v>0</v>
      </c>
      <c r="L3418" s="59"/>
      <c r="M3418" s="7">
        <v>0</v>
      </c>
    </row>
    <row r="3419" spans="2:13" customFormat="1" hidden="1">
      <c r="B3419" s="5" t="s">
        <v>3315</v>
      </c>
      <c r="C3419" s="9" t="s">
        <v>388</v>
      </c>
      <c r="D3419" s="7">
        <v>0</v>
      </c>
      <c r="E3419" s="58"/>
      <c r="F3419" s="95"/>
      <c r="G3419" s="7">
        <v>0</v>
      </c>
      <c r="H3419" s="58"/>
      <c r="I3419" s="95"/>
      <c r="J3419" s="7">
        <v>0</v>
      </c>
      <c r="L3419" s="59"/>
      <c r="M3419" s="7">
        <v>0</v>
      </c>
    </row>
    <row r="3420" spans="2:13" customFormat="1" hidden="1">
      <c r="B3420" s="1" t="s">
        <v>3316</v>
      </c>
      <c r="C3420" s="4" t="s">
        <v>390</v>
      </c>
      <c r="D3420" s="10">
        <f>SUM(D3421:D3432)</f>
        <v>0</v>
      </c>
      <c r="E3420" s="58"/>
      <c r="F3420" s="96"/>
      <c r="G3420" s="10">
        <f>SUM(G3421:G3432)</f>
        <v>0</v>
      </c>
      <c r="H3420" s="58"/>
      <c r="I3420" s="96"/>
      <c r="J3420" s="10">
        <f>SUM(J3421:J3432)</f>
        <v>0</v>
      </c>
      <c r="L3420" s="59"/>
      <c r="M3420" s="10">
        <f>SUM(M3421:M3432)</f>
        <v>0</v>
      </c>
    </row>
    <row r="3421" spans="2:13" customFormat="1" hidden="1">
      <c r="B3421" s="5" t="s">
        <v>3317</v>
      </c>
      <c r="C3421" s="9" t="s">
        <v>392</v>
      </c>
      <c r="D3421" s="7">
        <v>0</v>
      </c>
      <c r="E3421" s="58"/>
      <c r="F3421" s="95"/>
      <c r="G3421" s="7">
        <v>0</v>
      </c>
      <c r="H3421" s="58"/>
      <c r="I3421" s="95"/>
      <c r="J3421" s="7">
        <v>0</v>
      </c>
      <c r="L3421" s="59"/>
      <c r="M3421" s="7">
        <v>0</v>
      </c>
    </row>
    <row r="3422" spans="2:13" customFormat="1" hidden="1">
      <c r="B3422" s="5" t="s">
        <v>3318</v>
      </c>
      <c r="C3422" s="9" t="s">
        <v>394</v>
      </c>
      <c r="D3422" s="7">
        <v>0</v>
      </c>
      <c r="E3422" s="58"/>
      <c r="F3422" s="95"/>
      <c r="G3422" s="7">
        <v>0</v>
      </c>
      <c r="H3422" s="58"/>
      <c r="I3422" s="95"/>
      <c r="J3422" s="7">
        <v>0</v>
      </c>
      <c r="L3422" s="59"/>
      <c r="M3422" s="7">
        <v>0</v>
      </c>
    </row>
    <row r="3423" spans="2:13" customFormat="1" hidden="1">
      <c r="B3423" s="5" t="s">
        <v>3319</v>
      </c>
      <c r="C3423" s="9" t="s">
        <v>396</v>
      </c>
      <c r="D3423" s="7">
        <v>0</v>
      </c>
      <c r="E3423" s="58"/>
      <c r="F3423" s="95"/>
      <c r="G3423" s="7">
        <v>0</v>
      </c>
      <c r="H3423" s="58"/>
      <c r="I3423" s="95"/>
      <c r="J3423" s="7">
        <v>0</v>
      </c>
      <c r="L3423" s="59"/>
      <c r="M3423" s="7">
        <v>0</v>
      </c>
    </row>
    <row r="3424" spans="2:13" customFormat="1" hidden="1">
      <c r="B3424" s="5" t="s">
        <v>3320</v>
      </c>
      <c r="C3424" s="9" t="s">
        <v>398</v>
      </c>
      <c r="D3424" s="7">
        <v>0</v>
      </c>
      <c r="E3424" s="58"/>
      <c r="F3424" s="95"/>
      <c r="G3424" s="7">
        <v>0</v>
      </c>
      <c r="H3424" s="58"/>
      <c r="I3424" s="95"/>
      <c r="J3424" s="7">
        <v>0</v>
      </c>
      <c r="L3424" s="59"/>
      <c r="M3424" s="7">
        <v>0</v>
      </c>
    </row>
    <row r="3425" spans="1:13" customFormat="1" hidden="1">
      <c r="B3425" s="5" t="s">
        <v>3321</v>
      </c>
      <c r="C3425" s="9" t="s">
        <v>400</v>
      </c>
      <c r="D3425" s="7">
        <v>0</v>
      </c>
      <c r="E3425" s="58"/>
      <c r="F3425" s="95"/>
      <c r="G3425" s="7">
        <v>0</v>
      </c>
      <c r="H3425" s="58"/>
      <c r="I3425" s="95"/>
      <c r="J3425" s="7">
        <v>0</v>
      </c>
      <c r="L3425" s="59"/>
      <c r="M3425" s="7">
        <v>0</v>
      </c>
    </row>
    <row r="3426" spans="1:13" customFormat="1" hidden="1">
      <c r="B3426" s="5" t="s">
        <v>3322</v>
      </c>
      <c r="C3426" s="9" t="s">
        <v>402</v>
      </c>
      <c r="D3426" s="7">
        <v>0</v>
      </c>
      <c r="E3426" s="58"/>
      <c r="F3426" s="95"/>
      <c r="G3426" s="7">
        <v>0</v>
      </c>
      <c r="H3426" s="58"/>
      <c r="I3426" s="95"/>
      <c r="J3426" s="7">
        <v>0</v>
      </c>
      <c r="L3426" s="59"/>
      <c r="M3426" s="7">
        <v>0</v>
      </c>
    </row>
    <row r="3427" spans="1:13" customFormat="1" hidden="1">
      <c r="B3427" s="5" t="s">
        <v>3323</v>
      </c>
      <c r="C3427" s="9" t="s">
        <v>404</v>
      </c>
      <c r="D3427" s="7">
        <v>0</v>
      </c>
      <c r="E3427" s="58"/>
      <c r="F3427" s="95"/>
      <c r="G3427" s="7">
        <v>0</v>
      </c>
      <c r="H3427" s="58"/>
      <c r="I3427" s="95"/>
      <c r="J3427" s="7">
        <v>0</v>
      </c>
      <c r="L3427" s="59"/>
      <c r="M3427" s="7">
        <v>0</v>
      </c>
    </row>
    <row r="3428" spans="1:13" customFormat="1" hidden="1">
      <c r="B3428" s="5" t="s">
        <v>3324</v>
      </c>
      <c r="C3428" s="9" t="s">
        <v>406</v>
      </c>
      <c r="D3428" s="7">
        <v>0</v>
      </c>
      <c r="E3428" s="58"/>
      <c r="F3428" s="95"/>
      <c r="G3428" s="7">
        <v>0</v>
      </c>
      <c r="H3428" s="58"/>
      <c r="I3428" s="95"/>
      <c r="J3428" s="7">
        <v>0</v>
      </c>
      <c r="L3428" s="59"/>
      <c r="M3428" s="7">
        <v>0</v>
      </c>
    </row>
    <row r="3429" spans="1:13" customFormat="1" hidden="1">
      <c r="B3429" s="5" t="s">
        <v>3325</v>
      </c>
      <c r="C3429" s="9" t="s">
        <v>408</v>
      </c>
      <c r="D3429" s="7">
        <v>0</v>
      </c>
      <c r="E3429" s="58"/>
      <c r="F3429" s="95"/>
      <c r="G3429" s="7">
        <v>0</v>
      </c>
      <c r="H3429" s="58"/>
      <c r="I3429" s="95"/>
      <c r="J3429" s="7">
        <v>0</v>
      </c>
      <c r="L3429" s="59"/>
      <c r="M3429" s="7">
        <v>0</v>
      </c>
    </row>
    <row r="3430" spans="1:13" customFormat="1" hidden="1">
      <c r="B3430" s="5" t="s">
        <v>3326</v>
      </c>
      <c r="C3430" s="9" t="s">
        <v>410</v>
      </c>
      <c r="D3430" s="7">
        <v>0</v>
      </c>
      <c r="E3430" s="58"/>
      <c r="F3430" s="95"/>
      <c r="G3430" s="7">
        <v>0</v>
      </c>
      <c r="H3430" s="58"/>
      <c r="I3430" s="95"/>
      <c r="J3430" s="7">
        <v>0</v>
      </c>
      <c r="L3430" s="59"/>
      <c r="M3430" s="7">
        <v>0</v>
      </c>
    </row>
    <row r="3431" spans="1:13" customFormat="1" hidden="1">
      <c r="B3431" s="5" t="s">
        <v>3327</v>
      </c>
      <c r="C3431" s="9" t="s">
        <v>412</v>
      </c>
      <c r="D3431" s="7">
        <v>0</v>
      </c>
      <c r="E3431" s="58"/>
      <c r="F3431" s="95"/>
      <c r="G3431" s="7">
        <v>0</v>
      </c>
      <c r="H3431" s="58"/>
      <c r="I3431" s="95"/>
      <c r="J3431" s="7">
        <v>0</v>
      </c>
      <c r="L3431" s="59"/>
      <c r="M3431" s="7">
        <v>0</v>
      </c>
    </row>
    <row r="3432" spans="1:13" customFormat="1" hidden="1">
      <c r="B3432" s="5" t="s">
        <v>3328</v>
      </c>
      <c r="C3432" s="9" t="s">
        <v>414</v>
      </c>
      <c r="D3432" s="7">
        <v>0</v>
      </c>
      <c r="E3432" s="58"/>
      <c r="F3432" s="95"/>
      <c r="G3432" s="7">
        <v>0</v>
      </c>
      <c r="H3432" s="58"/>
      <c r="I3432" s="95"/>
      <c r="J3432" s="7">
        <v>0</v>
      </c>
      <c r="L3432" s="59"/>
      <c r="M3432" s="7">
        <v>0</v>
      </c>
    </row>
    <row r="3433" spans="1:13" customFormat="1" hidden="1">
      <c r="B3433" s="1" t="s">
        <v>3329</v>
      </c>
      <c r="C3433" s="4" t="s">
        <v>415</v>
      </c>
      <c r="D3433" s="10">
        <f>SUM(D3434:D3438)</f>
        <v>0</v>
      </c>
      <c r="E3433" s="58"/>
      <c r="F3433" s="96"/>
      <c r="G3433" s="10">
        <f>SUM(G3434:G3438)</f>
        <v>0</v>
      </c>
      <c r="H3433" s="58"/>
      <c r="I3433" s="96"/>
      <c r="J3433" s="10">
        <f>SUM(J3434:J3438)</f>
        <v>0</v>
      </c>
      <c r="L3433" s="59"/>
      <c r="M3433" s="10">
        <f>SUM(M3434:M3438)</f>
        <v>0</v>
      </c>
    </row>
    <row r="3434" spans="1:13" customFormat="1" hidden="1">
      <c r="B3434" s="5" t="s">
        <v>3330</v>
      </c>
      <c r="C3434" s="9" t="s">
        <v>416</v>
      </c>
      <c r="D3434" s="7">
        <v>0</v>
      </c>
      <c r="E3434" s="58"/>
      <c r="F3434" s="95"/>
      <c r="G3434" s="7">
        <v>0</v>
      </c>
      <c r="H3434" s="58"/>
      <c r="I3434" s="95"/>
      <c r="J3434" s="7">
        <v>0</v>
      </c>
      <c r="L3434" s="59"/>
      <c r="M3434" s="7">
        <v>0</v>
      </c>
    </row>
    <row r="3435" spans="1:13" customFormat="1" hidden="1">
      <c r="B3435" s="5" t="s">
        <v>3331</v>
      </c>
      <c r="C3435" s="9" t="s">
        <v>418</v>
      </c>
      <c r="D3435" s="7">
        <v>0</v>
      </c>
      <c r="E3435" s="58"/>
      <c r="F3435" s="95"/>
      <c r="G3435" s="7">
        <v>0</v>
      </c>
      <c r="H3435" s="58"/>
      <c r="I3435" s="95"/>
      <c r="J3435" s="7">
        <v>0</v>
      </c>
      <c r="L3435" s="59"/>
      <c r="M3435" s="7">
        <v>0</v>
      </c>
    </row>
    <row r="3436" spans="1:13" customFormat="1" hidden="1">
      <c r="B3436" s="5" t="s">
        <v>3332</v>
      </c>
      <c r="C3436" s="9" t="s">
        <v>420</v>
      </c>
      <c r="D3436" s="7">
        <v>0</v>
      </c>
      <c r="E3436" s="58"/>
      <c r="F3436" s="95"/>
      <c r="G3436" s="7">
        <v>0</v>
      </c>
      <c r="H3436" s="58"/>
      <c r="I3436" s="95"/>
      <c r="J3436" s="7">
        <v>0</v>
      </c>
      <c r="L3436" s="59"/>
      <c r="M3436" s="7">
        <v>0</v>
      </c>
    </row>
    <row r="3437" spans="1:13" customFormat="1" hidden="1">
      <c r="B3437" s="5" t="s">
        <v>3333</v>
      </c>
      <c r="C3437" s="9" t="s">
        <v>422</v>
      </c>
      <c r="D3437" s="7">
        <v>0</v>
      </c>
      <c r="E3437" s="58"/>
      <c r="F3437" s="95"/>
      <c r="G3437" s="7">
        <v>0</v>
      </c>
      <c r="H3437" s="58"/>
      <c r="I3437" s="95"/>
      <c r="J3437" s="7">
        <v>0</v>
      </c>
      <c r="L3437" s="59"/>
      <c r="M3437" s="7">
        <v>0</v>
      </c>
    </row>
    <row r="3438" spans="1:13" customFormat="1" hidden="1">
      <c r="B3438" s="5" t="s">
        <v>3334</v>
      </c>
      <c r="C3438" s="9" t="s">
        <v>424</v>
      </c>
      <c r="D3438" s="7">
        <v>0</v>
      </c>
      <c r="E3438" s="58"/>
      <c r="F3438" s="95"/>
      <c r="G3438" s="7">
        <v>0</v>
      </c>
      <c r="H3438" s="58"/>
      <c r="I3438" s="95"/>
      <c r="J3438" s="7">
        <v>0</v>
      </c>
      <c r="L3438" s="59"/>
      <c r="M3438" s="7">
        <v>0</v>
      </c>
    </row>
    <row r="3439" spans="1:13" hidden="1">
      <c r="A3439" s="21" t="s">
        <v>5667</v>
      </c>
      <c r="B3439" s="99" t="s">
        <v>5836</v>
      </c>
      <c r="C3439" s="71" t="s">
        <v>425</v>
      </c>
      <c r="D3439" s="127">
        <f>SUM(D3440:D3444)</f>
        <v>400</v>
      </c>
      <c r="E3439" s="108"/>
      <c r="F3439" s="126"/>
      <c r="G3439" s="127">
        <f>SUM(G3440:G3444)</f>
        <v>0</v>
      </c>
      <c r="H3439" s="108"/>
      <c r="I3439" s="126"/>
      <c r="J3439" s="127">
        <f>SUM(J3440:J3444)</f>
        <v>0</v>
      </c>
      <c r="K3439" s="21"/>
      <c r="L3439" s="59"/>
      <c r="M3439" s="127">
        <f>SUM(M3440:M3444)</f>
        <v>0</v>
      </c>
    </row>
    <row r="3440" spans="1:13" hidden="1">
      <c r="A3440" s="21" t="s">
        <v>5667</v>
      </c>
      <c r="B3440" s="30" t="s">
        <v>5837</v>
      </c>
      <c r="C3440" s="36" t="s">
        <v>351</v>
      </c>
      <c r="D3440" s="129">
        <v>400</v>
      </c>
      <c r="E3440" s="108">
        <f>IF(D3440&lt;G3440,G3440-D3440,0)</f>
        <v>0</v>
      </c>
      <c r="F3440" s="108">
        <f>IF(D3440&gt;G3440,D3440-G3440,0)</f>
        <v>400</v>
      </c>
      <c r="G3440" s="129">
        <v>0</v>
      </c>
      <c r="H3440" s="108"/>
      <c r="I3440" s="108"/>
      <c r="J3440" s="128">
        <f>+G3440+H3440-I3440</f>
        <v>0</v>
      </c>
      <c r="K3440" s="21"/>
      <c r="L3440" s="59"/>
      <c r="M3440" s="128">
        <f>+J3440+K3440-L3440</f>
        <v>0</v>
      </c>
    </row>
    <row r="3441" spans="2:13" customFormat="1" hidden="1">
      <c r="B3441" s="5" t="s">
        <v>5489</v>
      </c>
      <c r="C3441" s="9" t="s">
        <v>427</v>
      </c>
      <c r="D3441" s="7">
        <v>0</v>
      </c>
      <c r="E3441" s="58"/>
      <c r="F3441" s="95"/>
      <c r="G3441" s="7">
        <v>0</v>
      </c>
      <c r="H3441" s="58"/>
      <c r="I3441" s="95"/>
      <c r="J3441" s="7">
        <v>0</v>
      </c>
      <c r="L3441" s="59"/>
      <c r="M3441" s="7">
        <v>0</v>
      </c>
    </row>
    <row r="3442" spans="2:13" customFormat="1" hidden="1">
      <c r="B3442" s="5" t="s">
        <v>5490</v>
      </c>
      <c r="C3442" s="9" t="s">
        <v>428</v>
      </c>
      <c r="D3442" s="7">
        <v>0</v>
      </c>
      <c r="E3442" s="58"/>
      <c r="F3442" s="95"/>
      <c r="G3442" s="7">
        <v>0</v>
      </c>
      <c r="H3442" s="58"/>
      <c r="I3442" s="95"/>
      <c r="J3442" s="7">
        <v>0</v>
      </c>
      <c r="L3442" s="59"/>
      <c r="M3442" s="7">
        <v>0</v>
      </c>
    </row>
    <row r="3443" spans="2:13" customFormat="1" hidden="1">
      <c r="B3443" s="5" t="s">
        <v>5491</v>
      </c>
      <c r="C3443" s="9" t="s">
        <v>429</v>
      </c>
      <c r="D3443" s="7">
        <v>0</v>
      </c>
      <c r="E3443" s="58"/>
      <c r="F3443" s="95"/>
      <c r="G3443" s="7">
        <v>0</v>
      </c>
      <c r="H3443" s="58"/>
      <c r="I3443" s="95"/>
      <c r="J3443" s="7">
        <v>0</v>
      </c>
      <c r="L3443" s="59"/>
      <c r="M3443" s="7">
        <v>0</v>
      </c>
    </row>
    <row r="3444" spans="2:13" customFormat="1" hidden="1">
      <c r="B3444" s="5" t="s">
        <v>5492</v>
      </c>
      <c r="C3444" s="9" t="s">
        <v>430</v>
      </c>
      <c r="D3444" s="7">
        <v>0</v>
      </c>
      <c r="E3444" s="58"/>
      <c r="F3444" s="95"/>
      <c r="G3444" s="7">
        <v>0</v>
      </c>
      <c r="H3444" s="58"/>
      <c r="I3444" s="95"/>
      <c r="J3444" s="7">
        <v>0</v>
      </c>
      <c r="L3444" s="59"/>
      <c r="M3444" s="7">
        <v>0</v>
      </c>
    </row>
    <row r="3445" spans="2:13" customFormat="1" hidden="1">
      <c r="B3445" s="1" t="s">
        <v>3335</v>
      </c>
      <c r="C3445" s="4" t="s">
        <v>432</v>
      </c>
      <c r="D3445" s="10">
        <f>D3446+D3455+D3458+D3466+D3475+D3478</f>
        <v>0</v>
      </c>
      <c r="E3445" s="58"/>
      <c r="F3445" s="96"/>
      <c r="G3445" s="10">
        <f>G3446+G3455+G3458+G3466+G3475+G3478</f>
        <v>0</v>
      </c>
      <c r="H3445" s="58"/>
      <c r="I3445" s="96"/>
      <c r="J3445" s="10">
        <f>J3446+J3455+J3458+J3466+J3475+J3478</f>
        <v>0</v>
      </c>
      <c r="L3445" s="59"/>
      <c r="M3445" s="10">
        <f>M3446+M3455+M3458+M3466+M3475+M3478</f>
        <v>0</v>
      </c>
    </row>
    <row r="3446" spans="2:13" customFormat="1" hidden="1">
      <c r="B3446" s="1" t="s">
        <v>3336</v>
      </c>
      <c r="C3446" s="4" t="s">
        <v>434</v>
      </c>
      <c r="D3446" s="10">
        <f>SUM(D3447:D3454)</f>
        <v>0</v>
      </c>
      <c r="E3446" s="58"/>
      <c r="F3446" s="96"/>
      <c r="G3446" s="10">
        <f>SUM(G3447:G3454)</f>
        <v>0</v>
      </c>
      <c r="H3446" s="58"/>
      <c r="I3446" s="96"/>
      <c r="J3446" s="10">
        <f>SUM(J3447:J3454)</f>
        <v>0</v>
      </c>
      <c r="L3446" s="59"/>
      <c r="M3446" s="10">
        <f>SUM(M3447:M3454)</f>
        <v>0</v>
      </c>
    </row>
    <row r="3447" spans="2:13" customFormat="1" hidden="1">
      <c r="B3447" s="5" t="s">
        <v>3337</v>
      </c>
      <c r="C3447" s="9" t="s">
        <v>436</v>
      </c>
      <c r="D3447" s="7">
        <v>0</v>
      </c>
      <c r="E3447" s="58"/>
      <c r="F3447" s="95"/>
      <c r="G3447" s="7">
        <v>0</v>
      </c>
      <c r="H3447" s="58"/>
      <c r="I3447" s="95"/>
      <c r="J3447" s="7">
        <v>0</v>
      </c>
      <c r="L3447" s="59"/>
      <c r="M3447" s="7">
        <v>0</v>
      </c>
    </row>
    <row r="3448" spans="2:13" customFormat="1" hidden="1">
      <c r="B3448" s="5" t="s">
        <v>3338</v>
      </c>
      <c r="C3448" s="9" t="s">
        <v>438</v>
      </c>
      <c r="D3448" s="7">
        <v>0</v>
      </c>
      <c r="E3448" s="58"/>
      <c r="F3448" s="95"/>
      <c r="G3448" s="7">
        <v>0</v>
      </c>
      <c r="H3448" s="58"/>
      <c r="I3448" s="95"/>
      <c r="J3448" s="7">
        <v>0</v>
      </c>
      <c r="L3448" s="59"/>
      <c r="M3448" s="7">
        <v>0</v>
      </c>
    </row>
    <row r="3449" spans="2:13" customFormat="1" hidden="1">
      <c r="B3449" s="5" t="s">
        <v>3339</v>
      </c>
      <c r="C3449" s="9" t="s">
        <v>2445</v>
      </c>
      <c r="D3449" s="7">
        <v>0</v>
      </c>
      <c r="E3449" s="58"/>
      <c r="F3449" s="95"/>
      <c r="G3449" s="7">
        <v>0</v>
      </c>
      <c r="H3449" s="58"/>
      <c r="I3449" s="95"/>
      <c r="J3449" s="7">
        <v>0</v>
      </c>
      <c r="L3449" s="59"/>
      <c r="M3449" s="7">
        <v>0</v>
      </c>
    </row>
    <row r="3450" spans="2:13" customFormat="1" hidden="1">
      <c r="B3450" s="5" t="s">
        <v>3340</v>
      </c>
      <c r="C3450" s="9" t="s">
        <v>441</v>
      </c>
      <c r="D3450" s="7">
        <v>0</v>
      </c>
      <c r="E3450" s="58"/>
      <c r="F3450" s="95"/>
      <c r="G3450" s="7">
        <v>0</v>
      </c>
      <c r="H3450" s="58"/>
      <c r="I3450" s="95"/>
      <c r="J3450" s="7">
        <v>0</v>
      </c>
      <c r="L3450" s="59"/>
      <c r="M3450" s="7">
        <v>0</v>
      </c>
    </row>
    <row r="3451" spans="2:13" customFormat="1" hidden="1">
      <c r="B3451" s="5" t="s">
        <v>3341</v>
      </c>
      <c r="C3451" s="9" t="s">
        <v>443</v>
      </c>
      <c r="D3451" s="7">
        <v>0</v>
      </c>
      <c r="E3451" s="58"/>
      <c r="F3451" s="95"/>
      <c r="G3451" s="7">
        <v>0</v>
      </c>
      <c r="H3451" s="58"/>
      <c r="I3451" s="95"/>
      <c r="J3451" s="7">
        <v>0</v>
      </c>
      <c r="L3451" s="59"/>
      <c r="M3451" s="7">
        <v>0</v>
      </c>
    </row>
    <row r="3452" spans="2:13" customFormat="1" hidden="1">
      <c r="B3452" s="5" t="s">
        <v>3342</v>
      </c>
      <c r="C3452" s="9" t="s">
        <v>445</v>
      </c>
      <c r="D3452" s="7">
        <v>0</v>
      </c>
      <c r="E3452" s="58"/>
      <c r="F3452" s="95"/>
      <c r="G3452" s="7">
        <v>0</v>
      </c>
      <c r="H3452" s="58"/>
      <c r="I3452" s="95"/>
      <c r="J3452" s="7">
        <v>0</v>
      </c>
      <c r="L3452" s="59"/>
      <c r="M3452" s="7">
        <v>0</v>
      </c>
    </row>
    <row r="3453" spans="2:13" customFormat="1" hidden="1">
      <c r="B3453" s="5" t="s">
        <v>3343</v>
      </c>
      <c r="C3453" s="9" t="s">
        <v>2446</v>
      </c>
      <c r="D3453" s="7">
        <v>0</v>
      </c>
      <c r="E3453" s="58"/>
      <c r="F3453" s="95"/>
      <c r="G3453" s="7">
        <v>0</v>
      </c>
      <c r="H3453" s="58"/>
      <c r="I3453" s="95"/>
      <c r="J3453" s="7">
        <v>0</v>
      </c>
      <c r="L3453" s="59"/>
      <c r="M3453" s="7">
        <v>0</v>
      </c>
    </row>
    <row r="3454" spans="2:13" customFormat="1" hidden="1">
      <c r="B3454" s="5" t="s">
        <v>3344</v>
      </c>
      <c r="C3454" s="9" t="s">
        <v>448</v>
      </c>
      <c r="D3454" s="7">
        <v>0</v>
      </c>
      <c r="E3454" s="58"/>
      <c r="F3454" s="95"/>
      <c r="G3454" s="7">
        <v>0</v>
      </c>
      <c r="H3454" s="58"/>
      <c r="I3454" s="95"/>
      <c r="J3454" s="7">
        <v>0</v>
      </c>
      <c r="L3454" s="59"/>
      <c r="M3454" s="7">
        <v>0</v>
      </c>
    </row>
    <row r="3455" spans="2:13" customFormat="1" hidden="1">
      <c r="B3455" s="1" t="s">
        <v>3345</v>
      </c>
      <c r="C3455" s="4" t="s">
        <v>450</v>
      </c>
      <c r="D3455" s="10">
        <f>SUM(D3456:D3457)</f>
        <v>0</v>
      </c>
      <c r="E3455" s="58"/>
      <c r="F3455" s="96"/>
      <c r="G3455" s="10">
        <f>SUM(G3456:G3457)</f>
        <v>0</v>
      </c>
      <c r="H3455" s="58"/>
      <c r="I3455" s="96"/>
      <c r="J3455" s="10">
        <f>SUM(J3456:J3457)</f>
        <v>0</v>
      </c>
      <c r="L3455" s="59"/>
      <c r="M3455" s="10">
        <f>SUM(M3456:M3457)</f>
        <v>0</v>
      </c>
    </row>
    <row r="3456" spans="2:13" customFormat="1" hidden="1">
      <c r="B3456" s="5" t="s">
        <v>3346</v>
      </c>
      <c r="C3456" s="9" t="s">
        <v>452</v>
      </c>
      <c r="D3456" s="7">
        <v>0</v>
      </c>
      <c r="E3456" s="58"/>
      <c r="F3456" s="95"/>
      <c r="G3456" s="7">
        <v>0</v>
      </c>
      <c r="H3456" s="58"/>
      <c r="I3456" s="95"/>
      <c r="J3456" s="7">
        <v>0</v>
      </c>
      <c r="L3456" s="59"/>
      <c r="M3456" s="7">
        <v>0</v>
      </c>
    </row>
    <row r="3457" spans="2:13" customFormat="1" hidden="1">
      <c r="B3457" s="5" t="s">
        <v>3347</v>
      </c>
      <c r="C3457" s="9" t="s">
        <v>454</v>
      </c>
      <c r="D3457" s="7">
        <v>0</v>
      </c>
      <c r="E3457" s="58"/>
      <c r="F3457" s="95"/>
      <c r="G3457" s="7">
        <v>0</v>
      </c>
      <c r="H3457" s="58"/>
      <c r="I3457" s="95"/>
      <c r="J3457" s="7">
        <v>0</v>
      </c>
      <c r="L3457" s="59"/>
      <c r="M3457" s="7">
        <v>0</v>
      </c>
    </row>
    <row r="3458" spans="2:13" customFormat="1" hidden="1">
      <c r="B3458" s="1" t="s">
        <v>3348</v>
      </c>
      <c r="C3458" s="4" t="s">
        <v>456</v>
      </c>
      <c r="D3458" s="10">
        <f>SUM(D3459:D3465)</f>
        <v>0</v>
      </c>
      <c r="E3458" s="58"/>
      <c r="F3458" s="96"/>
      <c r="G3458" s="10">
        <f>SUM(G3459:G3465)</f>
        <v>0</v>
      </c>
      <c r="H3458" s="58"/>
      <c r="I3458" s="96"/>
      <c r="J3458" s="10">
        <f>SUM(J3459:J3465)</f>
        <v>0</v>
      </c>
      <c r="L3458" s="59"/>
      <c r="M3458" s="10">
        <f>SUM(M3459:M3465)</f>
        <v>0</v>
      </c>
    </row>
    <row r="3459" spans="2:13" customFormat="1" hidden="1">
      <c r="B3459" s="5" t="s">
        <v>3349</v>
      </c>
      <c r="C3459" s="9" t="s">
        <v>458</v>
      </c>
      <c r="D3459" s="7">
        <v>0</v>
      </c>
      <c r="E3459" s="58"/>
      <c r="F3459" s="95"/>
      <c r="G3459" s="7">
        <v>0</v>
      </c>
      <c r="H3459" s="58"/>
      <c r="I3459" s="95"/>
      <c r="J3459" s="7">
        <v>0</v>
      </c>
      <c r="L3459" s="59"/>
      <c r="M3459" s="7">
        <v>0</v>
      </c>
    </row>
    <row r="3460" spans="2:13" customFormat="1" hidden="1">
      <c r="B3460" s="5" t="s">
        <v>3350</v>
      </c>
      <c r="C3460" s="9" t="s">
        <v>460</v>
      </c>
      <c r="D3460" s="7">
        <v>0</v>
      </c>
      <c r="E3460" s="58"/>
      <c r="F3460" s="95"/>
      <c r="G3460" s="7">
        <v>0</v>
      </c>
      <c r="H3460" s="58"/>
      <c r="I3460" s="95"/>
      <c r="J3460" s="7">
        <v>0</v>
      </c>
      <c r="L3460" s="59"/>
      <c r="M3460" s="7">
        <v>0</v>
      </c>
    </row>
    <row r="3461" spans="2:13" customFormat="1" hidden="1">
      <c r="B3461" s="5" t="s">
        <v>3351</v>
      </c>
      <c r="C3461" s="9" t="s">
        <v>462</v>
      </c>
      <c r="D3461" s="7">
        <v>0</v>
      </c>
      <c r="E3461" s="58"/>
      <c r="F3461" s="95"/>
      <c r="G3461" s="7">
        <v>0</v>
      </c>
      <c r="H3461" s="58"/>
      <c r="I3461" s="95"/>
      <c r="J3461" s="7">
        <v>0</v>
      </c>
      <c r="L3461" s="59"/>
      <c r="M3461" s="7">
        <v>0</v>
      </c>
    </row>
    <row r="3462" spans="2:13" customFormat="1" hidden="1">
      <c r="B3462" s="5" t="s">
        <v>3352</v>
      </c>
      <c r="C3462" s="9" t="s">
        <v>464</v>
      </c>
      <c r="D3462" s="7">
        <v>0</v>
      </c>
      <c r="E3462" s="58"/>
      <c r="F3462" s="95"/>
      <c r="G3462" s="7">
        <v>0</v>
      </c>
      <c r="H3462" s="58"/>
      <c r="I3462" s="95"/>
      <c r="J3462" s="7">
        <v>0</v>
      </c>
      <c r="L3462" s="59"/>
      <c r="M3462" s="7">
        <v>0</v>
      </c>
    </row>
    <row r="3463" spans="2:13" customFormat="1" hidden="1">
      <c r="B3463" s="5" t="s">
        <v>3353</v>
      </c>
      <c r="C3463" s="9" t="s">
        <v>466</v>
      </c>
      <c r="D3463" s="7">
        <v>0</v>
      </c>
      <c r="E3463" s="58"/>
      <c r="F3463" s="95"/>
      <c r="G3463" s="7">
        <v>0</v>
      </c>
      <c r="H3463" s="58"/>
      <c r="I3463" s="95"/>
      <c r="J3463" s="7">
        <v>0</v>
      </c>
      <c r="L3463" s="59"/>
      <c r="M3463" s="7">
        <v>0</v>
      </c>
    </row>
    <row r="3464" spans="2:13" customFormat="1" hidden="1">
      <c r="B3464" s="5" t="s">
        <v>3354</v>
      </c>
      <c r="C3464" s="9" t="s">
        <v>468</v>
      </c>
      <c r="D3464" s="7">
        <v>0</v>
      </c>
      <c r="E3464" s="58"/>
      <c r="F3464" s="95"/>
      <c r="G3464" s="7">
        <v>0</v>
      </c>
      <c r="H3464" s="58"/>
      <c r="I3464" s="95"/>
      <c r="J3464" s="7">
        <v>0</v>
      </c>
      <c r="L3464" s="59"/>
      <c r="M3464" s="7">
        <v>0</v>
      </c>
    </row>
    <row r="3465" spans="2:13" customFormat="1" hidden="1">
      <c r="B3465" s="5" t="s">
        <v>3355</v>
      </c>
      <c r="C3465" s="9" t="s">
        <v>470</v>
      </c>
      <c r="D3465" s="7">
        <v>0</v>
      </c>
      <c r="E3465" s="58"/>
      <c r="F3465" s="95"/>
      <c r="G3465" s="7">
        <v>0</v>
      </c>
      <c r="H3465" s="58"/>
      <c r="I3465" s="95"/>
      <c r="J3465" s="7">
        <v>0</v>
      </c>
      <c r="L3465" s="59"/>
      <c r="M3465" s="7">
        <v>0</v>
      </c>
    </row>
    <row r="3466" spans="2:13" customFormat="1" hidden="1">
      <c r="B3466" s="1" t="s">
        <v>3356</v>
      </c>
      <c r="C3466" s="4" t="s">
        <v>472</v>
      </c>
      <c r="D3466" s="10">
        <f>SUM(D3467:D3474)</f>
        <v>0</v>
      </c>
      <c r="E3466" s="58"/>
      <c r="F3466" s="96"/>
      <c r="G3466" s="10">
        <f>SUM(G3467:G3474)</f>
        <v>0</v>
      </c>
      <c r="H3466" s="58"/>
      <c r="I3466" s="96"/>
      <c r="J3466" s="10">
        <f>SUM(J3467:J3474)</f>
        <v>0</v>
      </c>
      <c r="L3466" s="59"/>
      <c r="M3466" s="10">
        <f>SUM(M3467:M3474)</f>
        <v>0</v>
      </c>
    </row>
    <row r="3467" spans="2:13" customFormat="1" hidden="1">
      <c r="B3467" s="5" t="s">
        <v>3357</v>
      </c>
      <c r="C3467" s="9" t="s">
        <v>474</v>
      </c>
      <c r="D3467" s="7">
        <v>0</v>
      </c>
      <c r="E3467" s="58"/>
      <c r="F3467" s="95"/>
      <c r="G3467" s="7">
        <v>0</v>
      </c>
      <c r="H3467" s="58"/>
      <c r="I3467" s="95"/>
      <c r="J3467" s="7">
        <v>0</v>
      </c>
      <c r="L3467" s="59"/>
      <c r="M3467" s="7">
        <v>0</v>
      </c>
    </row>
    <row r="3468" spans="2:13" customFormat="1" hidden="1">
      <c r="B3468" s="5" t="s">
        <v>3358</v>
      </c>
      <c r="C3468" s="9" t="s">
        <v>476</v>
      </c>
      <c r="D3468" s="7">
        <v>0</v>
      </c>
      <c r="E3468" s="58"/>
      <c r="F3468" s="95"/>
      <c r="G3468" s="7">
        <v>0</v>
      </c>
      <c r="H3468" s="58"/>
      <c r="I3468" s="95"/>
      <c r="J3468" s="7">
        <v>0</v>
      </c>
      <c r="L3468" s="59"/>
      <c r="M3468" s="7">
        <v>0</v>
      </c>
    </row>
    <row r="3469" spans="2:13" customFormat="1" hidden="1">
      <c r="B3469" s="5" t="s">
        <v>3359</v>
      </c>
      <c r="C3469" s="9" t="s">
        <v>478</v>
      </c>
      <c r="D3469" s="7">
        <v>0</v>
      </c>
      <c r="E3469" s="58"/>
      <c r="F3469" s="95"/>
      <c r="G3469" s="7">
        <v>0</v>
      </c>
      <c r="H3469" s="58"/>
      <c r="I3469" s="95"/>
      <c r="J3469" s="7">
        <v>0</v>
      </c>
      <c r="L3469" s="59"/>
      <c r="M3469" s="7">
        <v>0</v>
      </c>
    </row>
    <row r="3470" spans="2:13" customFormat="1" hidden="1">
      <c r="B3470" s="5" t="s">
        <v>3360</v>
      </c>
      <c r="C3470" s="9" t="s">
        <v>480</v>
      </c>
      <c r="D3470" s="7">
        <v>0</v>
      </c>
      <c r="E3470" s="58"/>
      <c r="F3470" s="95"/>
      <c r="G3470" s="7">
        <v>0</v>
      </c>
      <c r="H3470" s="58"/>
      <c r="I3470" s="95"/>
      <c r="J3470" s="7">
        <v>0</v>
      </c>
      <c r="L3470" s="59"/>
      <c r="M3470" s="7">
        <v>0</v>
      </c>
    </row>
    <row r="3471" spans="2:13" customFormat="1" hidden="1">
      <c r="B3471" s="5" t="s">
        <v>3361</v>
      </c>
      <c r="C3471" s="9" t="s">
        <v>482</v>
      </c>
      <c r="D3471" s="7">
        <v>0</v>
      </c>
      <c r="E3471" s="58"/>
      <c r="F3471" s="95"/>
      <c r="G3471" s="7">
        <v>0</v>
      </c>
      <c r="H3471" s="58"/>
      <c r="I3471" s="95"/>
      <c r="J3471" s="7">
        <v>0</v>
      </c>
      <c r="L3471" s="59"/>
      <c r="M3471" s="7">
        <v>0</v>
      </c>
    </row>
    <row r="3472" spans="2:13" customFormat="1" hidden="1">
      <c r="B3472" s="5" t="s">
        <v>3362</v>
      </c>
      <c r="C3472" s="9" t="s">
        <v>484</v>
      </c>
      <c r="D3472" s="7">
        <v>0</v>
      </c>
      <c r="E3472" s="58"/>
      <c r="F3472" s="95"/>
      <c r="G3472" s="7">
        <v>0</v>
      </c>
      <c r="H3472" s="58"/>
      <c r="I3472" s="95"/>
      <c r="J3472" s="7">
        <v>0</v>
      </c>
      <c r="L3472" s="59"/>
      <c r="M3472" s="7">
        <v>0</v>
      </c>
    </row>
    <row r="3473" spans="2:13" customFormat="1" hidden="1">
      <c r="B3473" s="5" t="s">
        <v>3363</v>
      </c>
      <c r="C3473" s="9" t="s">
        <v>486</v>
      </c>
      <c r="D3473" s="7">
        <v>0</v>
      </c>
      <c r="E3473" s="58"/>
      <c r="F3473" s="95"/>
      <c r="G3473" s="7">
        <v>0</v>
      </c>
      <c r="H3473" s="58"/>
      <c r="I3473" s="95"/>
      <c r="J3473" s="7">
        <v>0</v>
      </c>
      <c r="L3473" s="59"/>
      <c r="M3473" s="7">
        <v>0</v>
      </c>
    </row>
    <row r="3474" spans="2:13" customFormat="1" hidden="1">
      <c r="B3474" s="5" t="s">
        <v>3364</v>
      </c>
      <c r="C3474" s="9" t="s">
        <v>488</v>
      </c>
      <c r="D3474" s="7">
        <v>0</v>
      </c>
      <c r="E3474" s="58"/>
      <c r="F3474" s="95"/>
      <c r="G3474" s="7">
        <v>0</v>
      </c>
      <c r="H3474" s="58"/>
      <c r="I3474" s="95"/>
      <c r="J3474" s="7">
        <v>0</v>
      </c>
      <c r="L3474" s="59"/>
      <c r="M3474" s="7">
        <v>0</v>
      </c>
    </row>
    <row r="3475" spans="2:13" customFormat="1" hidden="1">
      <c r="B3475" s="1" t="s">
        <v>3365</v>
      </c>
      <c r="C3475" s="4" t="s">
        <v>490</v>
      </c>
      <c r="D3475" s="10">
        <f>SUM(D3476:D3477)</f>
        <v>0</v>
      </c>
      <c r="E3475" s="58"/>
      <c r="F3475" s="96"/>
      <c r="G3475" s="10">
        <f>SUM(G3476:G3477)</f>
        <v>0</v>
      </c>
      <c r="H3475" s="58"/>
      <c r="I3475" s="96"/>
      <c r="J3475" s="10">
        <f>SUM(J3476:J3477)</f>
        <v>0</v>
      </c>
      <c r="L3475" s="59"/>
      <c r="M3475" s="10">
        <f>SUM(M3476:M3477)</f>
        <v>0</v>
      </c>
    </row>
    <row r="3476" spans="2:13" customFormat="1" hidden="1">
      <c r="B3476" s="5" t="s">
        <v>3366</v>
      </c>
      <c r="C3476" s="9" t="s">
        <v>492</v>
      </c>
      <c r="D3476" s="7">
        <v>0</v>
      </c>
      <c r="E3476" s="58"/>
      <c r="F3476" s="95"/>
      <c r="G3476" s="7">
        <v>0</v>
      </c>
      <c r="H3476" s="58"/>
      <c r="I3476" s="95"/>
      <c r="J3476" s="7">
        <v>0</v>
      </c>
      <c r="L3476" s="59"/>
      <c r="M3476" s="7">
        <v>0</v>
      </c>
    </row>
    <row r="3477" spans="2:13" customFormat="1" hidden="1">
      <c r="B3477" s="5" t="s">
        <v>3366</v>
      </c>
      <c r="C3477" s="9" t="s">
        <v>494</v>
      </c>
      <c r="D3477" s="7">
        <v>0</v>
      </c>
      <c r="E3477" s="58"/>
      <c r="F3477" s="95"/>
      <c r="G3477" s="7">
        <v>0</v>
      </c>
      <c r="H3477" s="58"/>
      <c r="I3477" s="95"/>
      <c r="J3477" s="7">
        <v>0</v>
      </c>
      <c r="L3477" s="59"/>
      <c r="M3477" s="7">
        <v>0</v>
      </c>
    </row>
    <row r="3478" spans="2:13" customFormat="1" hidden="1">
      <c r="B3478" s="1" t="s">
        <v>3367</v>
      </c>
      <c r="C3478" s="4" t="s">
        <v>5519</v>
      </c>
      <c r="D3478" s="10">
        <f>SUM(D3479:D3480)</f>
        <v>0</v>
      </c>
      <c r="E3478" s="58"/>
      <c r="F3478" s="96"/>
      <c r="G3478" s="10">
        <f>SUM(G3479:G3480)</f>
        <v>0</v>
      </c>
      <c r="H3478" s="58"/>
      <c r="I3478" s="96"/>
      <c r="J3478" s="10">
        <f>SUM(J3479:J3480)</f>
        <v>0</v>
      </c>
      <c r="L3478" s="59"/>
      <c r="M3478" s="10">
        <f>SUM(M3479:M3480)</f>
        <v>0</v>
      </c>
    </row>
    <row r="3479" spans="2:13" customFormat="1" hidden="1">
      <c r="B3479" s="5" t="s">
        <v>3368</v>
      </c>
      <c r="C3479" s="9" t="s">
        <v>497</v>
      </c>
      <c r="D3479" s="7">
        <v>0</v>
      </c>
      <c r="E3479" s="58"/>
      <c r="F3479" s="95"/>
      <c r="G3479" s="7">
        <v>0</v>
      </c>
      <c r="H3479" s="58"/>
      <c r="I3479" s="95"/>
      <c r="J3479" s="7">
        <v>0</v>
      </c>
      <c r="L3479" s="59"/>
      <c r="M3479" s="7">
        <v>0</v>
      </c>
    </row>
    <row r="3480" spans="2:13" customFormat="1" hidden="1">
      <c r="B3480" s="5" t="s">
        <v>3369</v>
      </c>
      <c r="C3480" s="9" t="s">
        <v>499</v>
      </c>
      <c r="D3480" s="7">
        <v>0</v>
      </c>
      <c r="E3480" s="58"/>
      <c r="F3480" s="95"/>
      <c r="G3480" s="7">
        <v>0</v>
      </c>
      <c r="H3480" s="58"/>
      <c r="I3480" s="95"/>
      <c r="J3480" s="7">
        <v>0</v>
      </c>
      <c r="L3480" s="59"/>
      <c r="M3480" s="7">
        <v>0</v>
      </c>
    </row>
    <row r="3481" spans="2:13" customFormat="1" hidden="1">
      <c r="B3481" s="1" t="s">
        <v>3370</v>
      </c>
      <c r="C3481" s="4" t="s">
        <v>501</v>
      </c>
      <c r="D3481" s="10">
        <f>D3482+D3491+D3496+D3499+D3506+D3508+D3517+D3527+D3533</f>
        <v>0</v>
      </c>
      <c r="E3481" s="58"/>
      <c r="F3481" s="96"/>
      <c r="G3481" s="10">
        <f>G3482+G3491+G3496+G3499+G3506+G3508+G3517+G3527+G3533</f>
        <v>0</v>
      </c>
      <c r="H3481" s="58"/>
      <c r="I3481" s="96"/>
      <c r="J3481" s="10">
        <f>J3482+J3491+J3496+J3499+J3506+J3508+J3517+J3527+J3533</f>
        <v>0</v>
      </c>
      <c r="L3481" s="59"/>
      <c r="M3481" s="10">
        <f>M3482+M3491+M3496+M3499+M3506+M3508+M3517+M3527+M3533</f>
        <v>0</v>
      </c>
    </row>
    <row r="3482" spans="2:13" customFormat="1" hidden="1">
      <c r="B3482" s="1" t="s">
        <v>3371</v>
      </c>
      <c r="C3482" s="4" t="s">
        <v>503</v>
      </c>
      <c r="D3482" s="10">
        <f>SUM(D3483:D3490)</f>
        <v>0</v>
      </c>
      <c r="E3482" s="58"/>
      <c r="F3482" s="96"/>
      <c r="G3482" s="10">
        <f>SUM(G3483:G3490)</f>
        <v>0</v>
      </c>
      <c r="H3482" s="58"/>
      <c r="I3482" s="96"/>
      <c r="J3482" s="10">
        <f>SUM(J3483:J3490)</f>
        <v>0</v>
      </c>
      <c r="L3482" s="59"/>
      <c r="M3482" s="10">
        <f>SUM(M3483:M3490)</f>
        <v>0</v>
      </c>
    </row>
    <row r="3483" spans="2:13" customFormat="1" hidden="1">
      <c r="B3483" s="5" t="s">
        <v>3372</v>
      </c>
      <c r="C3483" s="9" t="s">
        <v>505</v>
      </c>
      <c r="D3483" s="7">
        <v>0</v>
      </c>
      <c r="E3483" s="58"/>
      <c r="F3483" s="95"/>
      <c r="G3483" s="7">
        <v>0</v>
      </c>
      <c r="H3483" s="58"/>
      <c r="I3483" s="95"/>
      <c r="J3483" s="7">
        <v>0</v>
      </c>
      <c r="L3483" s="59"/>
      <c r="M3483" s="7">
        <v>0</v>
      </c>
    </row>
    <row r="3484" spans="2:13" customFormat="1" hidden="1">
      <c r="B3484" s="5" t="s">
        <v>3373</v>
      </c>
      <c r="C3484" s="9" t="s">
        <v>507</v>
      </c>
      <c r="D3484" s="7">
        <v>0</v>
      </c>
      <c r="E3484" s="58"/>
      <c r="F3484" s="95"/>
      <c r="G3484" s="7">
        <v>0</v>
      </c>
      <c r="H3484" s="58"/>
      <c r="I3484" s="95"/>
      <c r="J3484" s="7">
        <v>0</v>
      </c>
      <c r="L3484" s="59"/>
      <c r="M3484" s="7">
        <v>0</v>
      </c>
    </row>
    <row r="3485" spans="2:13" customFormat="1" hidden="1">
      <c r="B3485" s="5" t="s">
        <v>3374</v>
      </c>
      <c r="C3485" s="9" t="s">
        <v>509</v>
      </c>
      <c r="D3485" s="7">
        <v>0</v>
      </c>
      <c r="E3485" s="58"/>
      <c r="F3485" s="95"/>
      <c r="G3485" s="7">
        <v>0</v>
      </c>
      <c r="H3485" s="58"/>
      <c r="I3485" s="95"/>
      <c r="J3485" s="7">
        <v>0</v>
      </c>
      <c r="L3485" s="59"/>
      <c r="M3485" s="7">
        <v>0</v>
      </c>
    </row>
    <row r="3486" spans="2:13" customFormat="1" hidden="1">
      <c r="B3486" s="5" t="s">
        <v>3375</v>
      </c>
      <c r="C3486" s="9" t="s">
        <v>511</v>
      </c>
      <c r="D3486" s="7">
        <v>0</v>
      </c>
      <c r="E3486" s="58"/>
      <c r="F3486" s="95"/>
      <c r="G3486" s="7">
        <v>0</v>
      </c>
      <c r="H3486" s="58"/>
      <c r="I3486" s="95"/>
      <c r="J3486" s="7">
        <v>0</v>
      </c>
      <c r="L3486" s="59"/>
      <c r="M3486" s="7">
        <v>0</v>
      </c>
    </row>
    <row r="3487" spans="2:13" customFormat="1" hidden="1">
      <c r="B3487" s="5" t="s">
        <v>3376</v>
      </c>
      <c r="C3487" s="9" t="s">
        <v>513</v>
      </c>
      <c r="D3487" s="7">
        <v>0</v>
      </c>
      <c r="E3487" s="58"/>
      <c r="F3487" s="95"/>
      <c r="G3487" s="7">
        <v>0</v>
      </c>
      <c r="H3487" s="58"/>
      <c r="I3487" s="95"/>
      <c r="J3487" s="7">
        <v>0</v>
      </c>
      <c r="L3487" s="59"/>
      <c r="M3487" s="7">
        <v>0</v>
      </c>
    </row>
    <row r="3488" spans="2:13" customFormat="1" hidden="1">
      <c r="B3488" s="5" t="s">
        <v>3377</v>
      </c>
      <c r="C3488" s="9" t="s">
        <v>515</v>
      </c>
      <c r="D3488" s="7">
        <v>0</v>
      </c>
      <c r="E3488" s="58"/>
      <c r="F3488" s="95"/>
      <c r="G3488" s="7">
        <v>0</v>
      </c>
      <c r="H3488" s="58"/>
      <c r="I3488" s="95"/>
      <c r="J3488" s="7">
        <v>0</v>
      </c>
      <c r="L3488" s="59"/>
      <c r="M3488" s="7">
        <v>0</v>
      </c>
    </row>
    <row r="3489" spans="2:13" customFormat="1" hidden="1">
      <c r="B3489" s="5" t="s">
        <v>3378</v>
      </c>
      <c r="C3489" s="9" t="s">
        <v>517</v>
      </c>
      <c r="D3489" s="7">
        <v>0</v>
      </c>
      <c r="E3489" s="58"/>
      <c r="F3489" s="95"/>
      <c r="G3489" s="7">
        <v>0</v>
      </c>
      <c r="H3489" s="58"/>
      <c r="I3489" s="95"/>
      <c r="J3489" s="7">
        <v>0</v>
      </c>
      <c r="L3489" s="59"/>
      <c r="M3489" s="7">
        <v>0</v>
      </c>
    </row>
    <row r="3490" spans="2:13" customFormat="1" hidden="1">
      <c r="B3490" s="5" t="s">
        <v>3379</v>
      </c>
      <c r="C3490" s="9" t="s">
        <v>519</v>
      </c>
      <c r="D3490" s="7">
        <v>0</v>
      </c>
      <c r="E3490" s="58"/>
      <c r="F3490" s="95"/>
      <c r="G3490" s="7">
        <v>0</v>
      </c>
      <c r="H3490" s="58"/>
      <c r="I3490" s="95"/>
      <c r="J3490" s="7">
        <v>0</v>
      </c>
      <c r="L3490" s="59"/>
      <c r="M3490" s="7">
        <v>0</v>
      </c>
    </row>
    <row r="3491" spans="2:13" customFormat="1" hidden="1">
      <c r="B3491" s="1" t="s">
        <v>3380</v>
      </c>
      <c r="C3491" s="4" t="s">
        <v>521</v>
      </c>
      <c r="D3491" s="10">
        <f>SUM(D3492:D3495)</f>
        <v>0</v>
      </c>
      <c r="E3491" s="58"/>
      <c r="F3491" s="96"/>
      <c r="G3491" s="10">
        <f>SUM(G3492:G3495)</f>
        <v>0</v>
      </c>
      <c r="H3491" s="58"/>
      <c r="I3491" s="96"/>
      <c r="J3491" s="10">
        <f>SUM(J3492:J3495)</f>
        <v>0</v>
      </c>
      <c r="L3491" s="59"/>
      <c r="M3491" s="10">
        <f>SUM(M3492:M3495)</f>
        <v>0</v>
      </c>
    </row>
    <row r="3492" spans="2:13" customFormat="1" hidden="1">
      <c r="B3492" s="5" t="s">
        <v>3381</v>
      </c>
      <c r="C3492" s="9" t="s">
        <v>523</v>
      </c>
      <c r="D3492" s="7">
        <v>0</v>
      </c>
      <c r="E3492" s="58"/>
      <c r="F3492" s="95"/>
      <c r="G3492" s="7">
        <v>0</v>
      </c>
      <c r="H3492" s="58"/>
      <c r="I3492" s="95"/>
      <c r="J3492" s="7">
        <v>0</v>
      </c>
      <c r="L3492" s="59"/>
      <c r="M3492" s="7">
        <v>0</v>
      </c>
    </row>
    <row r="3493" spans="2:13" customFormat="1" hidden="1">
      <c r="B3493" s="5" t="s">
        <v>3382</v>
      </c>
      <c r="C3493" s="9" t="s">
        <v>525</v>
      </c>
      <c r="D3493" s="7">
        <v>0</v>
      </c>
      <c r="E3493" s="58"/>
      <c r="F3493" s="95"/>
      <c r="G3493" s="7">
        <v>0</v>
      </c>
      <c r="H3493" s="58"/>
      <c r="I3493" s="95"/>
      <c r="J3493" s="7">
        <v>0</v>
      </c>
      <c r="L3493" s="59"/>
      <c r="M3493" s="7">
        <v>0</v>
      </c>
    </row>
    <row r="3494" spans="2:13" customFormat="1" hidden="1">
      <c r="B3494" s="5" t="s">
        <v>3383</v>
      </c>
      <c r="C3494" s="9" t="s">
        <v>527</v>
      </c>
      <c r="D3494" s="7">
        <v>0</v>
      </c>
      <c r="E3494" s="58"/>
      <c r="F3494" s="95"/>
      <c r="G3494" s="7">
        <v>0</v>
      </c>
      <c r="H3494" s="58"/>
      <c r="I3494" s="95"/>
      <c r="J3494" s="7">
        <v>0</v>
      </c>
      <c r="L3494" s="59"/>
      <c r="M3494" s="7">
        <v>0</v>
      </c>
    </row>
    <row r="3495" spans="2:13" customFormat="1" hidden="1">
      <c r="B3495" s="5" t="s">
        <v>3384</v>
      </c>
      <c r="C3495" s="9" t="s">
        <v>529</v>
      </c>
      <c r="D3495" s="7">
        <v>0</v>
      </c>
      <c r="E3495" s="58"/>
      <c r="F3495" s="95"/>
      <c r="G3495" s="7">
        <v>0</v>
      </c>
      <c r="H3495" s="58"/>
      <c r="I3495" s="95"/>
      <c r="J3495" s="7">
        <v>0</v>
      </c>
      <c r="L3495" s="59"/>
      <c r="M3495" s="7">
        <v>0</v>
      </c>
    </row>
    <row r="3496" spans="2:13" customFormat="1" hidden="1">
      <c r="B3496" s="1" t="s">
        <v>3385</v>
      </c>
      <c r="C3496" s="4" t="s">
        <v>531</v>
      </c>
      <c r="D3496" s="10">
        <f>SUM(D3497:D3498)</f>
        <v>0</v>
      </c>
      <c r="E3496" s="58"/>
      <c r="F3496" s="96"/>
      <c r="G3496" s="10">
        <f>SUM(G3497:G3498)</f>
        <v>0</v>
      </c>
      <c r="H3496" s="58"/>
      <c r="I3496" s="96"/>
      <c r="J3496" s="10">
        <f>SUM(J3497:J3498)</f>
        <v>0</v>
      </c>
      <c r="L3496" s="59"/>
      <c r="M3496" s="10">
        <f>SUM(M3497:M3498)</f>
        <v>0</v>
      </c>
    </row>
    <row r="3497" spans="2:13" customFormat="1" hidden="1">
      <c r="B3497" s="5" t="s">
        <v>3386</v>
      </c>
      <c r="C3497" s="9" t="s">
        <v>533</v>
      </c>
      <c r="D3497" s="7">
        <v>0</v>
      </c>
      <c r="E3497" s="58"/>
      <c r="F3497" s="95"/>
      <c r="G3497" s="7">
        <v>0</v>
      </c>
      <c r="H3497" s="58"/>
      <c r="I3497" s="95"/>
      <c r="J3497" s="7">
        <v>0</v>
      </c>
      <c r="L3497" s="59"/>
      <c r="M3497" s="7">
        <v>0</v>
      </c>
    </row>
    <row r="3498" spans="2:13" customFormat="1" hidden="1">
      <c r="B3498" s="5" t="s">
        <v>3387</v>
      </c>
      <c r="C3498" s="9" t="s">
        <v>535</v>
      </c>
      <c r="D3498" s="7">
        <v>0</v>
      </c>
      <c r="E3498" s="58"/>
      <c r="F3498" s="95"/>
      <c r="G3498" s="7">
        <v>0</v>
      </c>
      <c r="H3498" s="58"/>
      <c r="I3498" s="95"/>
      <c r="J3498" s="7">
        <v>0</v>
      </c>
      <c r="L3498" s="59"/>
      <c r="M3498" s="7">
        <v>0</v>
      </c>
    </row>
    <row r="3499" spans="2:13" customFormat="1" hidden="1">
      <c r="B3499" s="1" t="s">
        <v>3388</v>
      </c>
      <c r="C3499" s="4" t="s">
        <v>537</v>
      </c>
      <c r="D3499" s="10">
        <f>SUM(D3500:D3505)</f>
        <v>0</v>
      </c>
      <c r="E3499" s="58"/>
      <c r="F3499" s="96"/>
      <c r="G3499" s="10">
        <f>SUM(G3500:G3505)</f>
        <v>0</v>
      </c>
      <c r="H3499" s="58"/>
      <c r="I3499" s="96"/>
      <c r="J3499" s="10">
        <f>SUM(J3500:J3505)</f>
        <v>0</v>
      </c>
      <c r="L3499" s="59"/>
      <c r="M3499" s="10">
        <f>SUM(M3500:M3505)</f>
        <v>0</v>
      </c>
    </row>
    <row r="3500" spans="2:13" customFormat="1" hidden="1">
      <c r="B3500" s="5" t="s">
        <v>3389</v>
      </c>
      <c r="C3500" s="9" t="s">
        <v>539</v>
      </c>
      <c r="D3500" s="7">
        <v>0</v>
      </c>
      <c r="E3500" s="58"/>
      <c r="F3500" s="95"/>
      <c r="G3500" s="7">
        <v>0</v>
      </c>
      <c r="H3500" s="58"/>
      <c r="I3500" s="95"/>
      <c r="J3500" s="7">
        <v>0</v>
      </c>
      <c r="L3500" s="59"/>
      <c r="M3500" s="7">
        <v>0</v>
      </c>
    </row>
    <row r="3501" spans="2:13" customFormat="1" hidden="1">
      <c r="B3501" s="5" t="s">
        <v>3390</v>
      </c>
      <c r="C3501" s="9" t="s">
        <v>541</v>
      </c>
      <c r="D3501" s="7">
        <v>0</v>
      </c>
      <c r="E3501" s="58"/>
      <c r="F3501" s="95"/>
      <c r="G3501" s="7">
        <v>0</v>
      </c>
      <c r="H3501" s="58"/>
      <c r="I3501" s="95"/>
      <c r="J3501" s="7">
        <v>0</v>
      </c>
      <c r="L3501" s="59"/>
      <c r="M3501" s="7">
        <v>0</v>
      </c>
    </row>
    <row r="3502" spans="2:13" customFormat="1" hidden="1">
      <c r="B3502" s="5" t="s">
        <v>3391</v>
      </c>
      <c r="C3502" s="9" t="s">
        <v>543</v>
      </c>
      <c r="D3502" s="7">
        <v>0</v>
      </c>
      <c r="E3502" s="58"/>
      <c r="F3502" s="95"/>
      <c r="G3502" s="7">
        <v>0</v>
      </c>
      <c r="H3502" s="58"/>
      <c r="I3502" s="95"/>
      <c r="J3502" s="7">
        <v>0</v>
      </c>
      <c r="L3502" s="59"/>
      <c r="M3502" s="7">
        <v>0</v>
      </c>
    </row>
    <row r="3503" spans="2:13" customFormat="1" hidden="1">
      <c r="B3503" s="5" t="s">
        <v>3392</v>
      </c>
      <c r="C3503" s="9" t="s">
        <v>545</v>
      </c>
      <c r="D3503" s="7">
        <v>0</v>
      </c>
      <c r="E3503" s="58"/>
      <c r="F3503" s="95"/>
      <c r="G3503" s="7">
        <v>0</v>
      </c>
      <c r="H3503" s="58"/>
      <c r="I3503" s="95"/>
      <c r="J3503" s="7">
        <v>0</v>
      </c>
      <c r="L3503" s="59"/>
      <c r="M3503" s="7">
        <v>0</v>
      </c>
    </row>
    <row r="3504" spans="2:13" customFormat="1" hidden="1">
      <c r="B3504" s="5" t="s">
        <v>3393</v>
      </c>
      <c r="C3504" s="9" t="s">
        <v>547</v>
      </c>
      <c r="D3504" s="7">
        <v>0</v>
      </c>
      <c r="E3504" s="58"/>
      <c r="F3504" s="95"/>
      <c r="G3504" s="7">
        <v>0</v>
      </c>
      <c r="H3504" s="58"/>
      <c r="I3504" s="95"/>
      <c r="J3504" s="7">
        <v>0</v>
      </c>
      <c r="L3504" s="59"/>
      <c r="M3504" s="7">
        <v>0</v>
      </c>
    </row>
    <row r="3505" spans="2:13" customFormat="1" hidden="1">
      <c r="B3505" s="5" t="s">
        <v>3394</v>
      </c>
      <c r="C3505" s="9" t="s">
        <v>549</v>
      </c>
      <c r="D3505" s="7">
        <v>0</v>
      </c>
      <c r="E3505" s="58"/>
      <c r="F3505" s="95"/>
      <c r="G3505" s="7">
        <v>0</v>
      </c>
      <c r="H3505" s="58"/>
      <c r="I3505" s="95"/>
      <c r="J3505" s="7">
        <v>0</v>
      </c>
      <c r="L3505" s="59"/>
      <c r="M3505" s="7">
        <v>0</v>
      </c>
    </row>
    <row r="3506" spans="2:13" customFormat="1" hidden="1">
      <c r="B3506" s="1" t="s">
        <v>3395</v>
      </c>
      <c r="C3506" s="4" t="s">
        <v>551</v>
      </c>
      <c r="D3506" s="10">
        <f>SUM(D3507)</f>
        <v>0</v>
      </c>
      <c r="E3506" s="58"/>
      <c r="F3506" s="96"/>
      <c r="G3506" s="10">
        <f>SUM(G3507)</f>
        <v>0</v>
      </c>
      <c r="H3506" s="58"/>
      <c r="I3506" s="96"/>
      <c r="J3506" s="10">
        <f>SUM(J3507)</f>
        <v>0</v>
      </c>
      <c r="L3506" s="59"/>
      <c r="M3506" s="10">
        <f>SUM(M3507)</f>
        <v>0</v>
      </c>
    </row>
    <row r="3507" spans="2:13" customFormat="1" hidden="1">
      <c r="B3507" s="5" t="s">
        <v>3396</v>
      </c>
      <c r="C3507" s="9" t="s">
        <v>553</v>
      </c>
      <c r="D3507" s="7">
        <v>0</v>
      </c>
      <c r="E3507" s="58"/>
      <c r="F3507" s="95"/>
      <c r="G3507" s="7">
        <v>0</v>
      </c>
      <c r="H3507" s="58"/>
      <c r="I3507" s="95"/>
      <c r="J3507" s="7">
        <v>0</v>
      </c>
      <c r="L3507" s="59"/>
      <c r="M3507" s="7">
        <v>0</v>
      </c>
    </row>
    <row r="3508" spans="2:13" customFormat="1" hidden="1">
      <c r="B3508" s="1" t="s">
        <v>3397</v>
      </c>
      <c r="C3508" s="4" t="s">
        <v>555</v>
      </c>
      <c r="D3508" s="10">
        <f>SUM(D3509:D3516)</f>
        <v>0</v>
      </c>
      <c r="E3508" s="58"/>
      <c r="F3508" s="96"/>
      <c r="G3508" s="10">
        <f>SUM(G3509:G3516)</f>
        <v>0</v>
      </c>
      <c r="H3508" s="58"/>
      <c r="I3508" s="96"/>
      <c r="J3508" s="10">
        <f>SUM(J3509:J3516)</f>
        <v>0</v>
      </c>
      <c r="L3508" s="59"/>
      <c r="M3508" s="10">
        <f>SUM(M3509:M3516)</f>
        <v>0</v>
      </c>
    </row>
    <row r="3509" spans="2:13" customFormat="1" hidden="1">
      <c r="B3509" s="5" t="s">
        <v>3398</v>
      </c>
      <c r="C3509" s="9" t="s">
        <v>557</v>
      </c>
      <c r="D3509" s="7">
        <v>0</v>
      </c>
      <c r="E3509" s="58"/>
      <c r="F3509" s="95"/>
      <c r="G3509" s="7">
        <v>0</v>
      </c>
      <c r="H3509" s="58"/>
      <c r="I3509" s="95"/>
      <c r="J3509" s="7">
        <v>0</v>
      </c>
      <c r="L3509" s="59"/>
      <c r="M3509" s="7">
        <v>0</v>
      </c>
    </row>
    <row r="3510" spans="2:13" customFormat="1" hidden="1">
      <c r="B3510" s="5" t="s">
        <v>3399</v>
      </c>
      <c r="C3510" s="9" t="s">
        <v>559</v>
      </c>
      <c r="D3510" s="7">
        <v>0</v>
      </c>
      <c r="E3510" s="58"/>
      <c r="F3510" s="95"/>
      <c r="G3510" s="7">
        <v>0</v>
      </c>
      <c r="H3510" s="58"/>
      <c r="I3510" s="95"/>
      <c r="J3510" s="7">
        <v>0</v>
      </c>
      <c r="L3510" s="59"/>
      <c r="M3510" s="7">
        <v>0</v>
      </c>
    </row>
    <row r="3511" spans="2:13" customFormat="1" hidden="1">
      <c r="B3511" s="5" t="s">
        <v>3400</v>
      </c>
      <c r="C3511" s="9" t="s">
        <v>561</v>
      </c>
      <c r="D3511" s="7">
        <v>0</v>
      </c>
      <c r="E3511" s="58"/>
      <c r="F3511" s="95"/>
      <c r="G3511" s="7">
        <v>0</v>
      </c>
      <c r="H3511" s="58"/>
      <c r="I3511" s="95"/>
      <c r="J3511" s="7">
        <v>0</v>
      </c>
      <c r="L3511" s="59"/>
      <c r="M3511" s="7">
        <v>0</v>
      </c>
    </row>
    <row r="3512" spans="2:13" customFormat="1" hidden="1">
      <c r="B3512" s="5" t="s">
        <v>3401</v>
      </c>
      <c r="C3512" s="9" t="s">
        <v>563</v>
      </c>
      <c r="D3512" s="7">
        <v>0</v>
      </c>
      <c r="E3512" s="58"/>
      <c r="F3512" s="95"/>
      <c r="G3512" s="7">
        <v>0</v>
      </c>
      <c r="H3512" s="58"/>
      <c r="I3512" s="95"/>
      <c r="J3512" s="7">
        <v>0</v>
      </c>
      <c r="L3512" s="59"/>
      <c r="M3512" s="7">
        <v>0</v>
      </c>
    </row>
    <row r="3513" spans="2:13" customFormat="1" hidden="1">
      <c r="B3513" s="5" t="s">
        <v>3402</v>
      </c>
      <c r="C3513" s="9" t="s">
        <v>565</v>
      </c>
      <c r="D3513" s="7">
        <v>0</v>
      </c>
      <c r="E3513" s="58"/>
      <c r="F3513" s="95"/>
      <c r="G3513" s="7">
        <v>0</v>
      </c>
      <c r="H3513" s="58"/>
      <c r="I3513" s="95"/>
      <c r="J3513" s="7">
        <v>0</v>
      </c>
      <c r="L3513" s="59"/>
      <c r="M3513" s="7">
        <v>0</v>
      </c>
    </row>
    <row r="3514" spans="2:13" customFormat="1" hidden="1">
      <c r="B3514" s="5" t="s">
        <v>3403</v>
      </c>
      <c r="C3514" s="9" t="s">
        <v>567</v>
      </c>
      <c r="D3514" s="7">
        <v>0</v>
      </c>
      <c r="E3514" s="58"/>
      <c r="F3514" s="95"/>
      <c r="G3514" s="7">
        <v>0</v>
      </c>
      <c r="H3514" s="58"/>
      <c r="I3514" s="95"/>
      <c r="J3514" s="7">
        <v>0</v>
      </c>
      <c r="L3514" s="59"/>
      <c r="M3514" s="7">
        <v>0</v>
      </c>
    </row>
    <row r="3515" spans="2:13" customFormat="1" hidden="1">
      <c r="B3515" s="5" t="s">
        <v>3404</v>
      </c>
      <c r="C3515" s="9" t="s">
        <v>569</v>
      </c>
      <c r="D3515" s="7">
        <v>0</v>
      </c>
      <c r="E3515" s="58"/>
      <c r="F3515" s="95"/>
      <c r="G3515" s="7">
        <v>0</v>
      </c>
      <c r="H3515" s="58"/>
      <c r="I3515" s="95"/>
      <c r="J3515" s="7">
        <v>0</v>
      </c>
      <c r="L3515" s="59"/>
      <c r="M3515" s="7">
        <v>0</v>
      </c>
    </row>
    <row r="3516" spans="2:13" customFormat="1" hidden="1">
      <c r="B3516" s="5" t="s">
        <v>3405</v>
      </c>
      <c r="C3516" s="9" t="s">
        <v>571</v>
      </c>
      <c r="D3516" s="7">
        <v>0</v>
      </c>
      <c r="E3516" s="58"/>
      <c r="F3516" s="95"/>
      <c r="G3516" s="7">
        <v>0</v>
      </c>
      <c r="H3516" s="58"/>
      <c r="I3516" s="95"/>
      <c r="J3516" s="7">
        <v>0</v>
      </c>
      <c r="L3516" s="59"/>
      <c r="M3516" s="7">
        <v>0</v>
      </c>
    </row>
    <row r="3517" spans="2:13" customFormat="1" hidden="1">
      <c r="B3517" s="1" t="s">
        <v>3406</v>
      </c>
      <c r="C3517" s="4" t="s">
        <v>573</v>
      </c>
      <c r="D3517" s="10">
        <f>SUM(D3518:D3526)</f>
        <v>0</v>
      </c>
      <c r="E3517" s="58"/>
      <c r="F3517" s="96"/>
      <c r="G3517" s="10">
        <f>SUM(G3518:G3526)</f>
        <v>0</v>
      </c>
      <c r="H3517" s="58"/>
      <c r="I3517" s="96"/>
      <c r="J3517" s="10">
        <f>SUM(J3518:J3526)</f>
        <v>0</v>
      </c>
      <c r="L3517" s="59"/>
      <c r="M3517" s="10">
        <f>SUM(M3518:M3526)</f>
        <v>0</v>
      </c>
    </row>
    <row r="3518" spans="2:13" customFormat="1" hidden="1">
      <c r="B3518" s="5" t="s">
        <v>3407</v>
      </c>
      <c r="C3518" s="9" t="s">
        <v>575</v>
      </c>
      <c r="D3518" s="7">
        <v>0</v>
      </c>
      <c r="E3518" s="58"/>
      <c r="F3518" s="95"/>
      <c r="G3518" s="7">
        <v>0</v>
      </c>
      <c r="H3518" s="58"/>
      <c r="I3518" s="95"/>
      <c r="J3518" s="7">
        <v>0</v>
      </c>
      <c r="L3518" s="59"/>
      <c r="M3518" s="7">
        <v>0</v>
      </c>
    </row>
    <row r="3519" spans="2:13" customFormat="1" hidden="1">
      <c r="B3519" s="5" t="s">
        <v>3408</v>
      </c>
      <c r="C3519" s="9" t="s">
        <v>577</v>
      </c>
      <c r="D3519" s="7">
        <v>0</v>
      </c>
      <c r="E3519" s="58"/>
      <c r="F3519" s="95"/>
      <c r="G3519" s="7">
        <v>0</v>
      </c>
      <c r="H3519" s="58"/>
      <c r="I3519" s="95"/>
      <c r="J3519" s="7">
        <v>0</v>
      </c>
      <c r="L3519" s="59"/>
      <c r="M3519" s="7">
        <v>0</v>
      </c>
    </row>
    <row r="3520" spans="2:13" customFormat="1" hidden="1">
      <c r="B3520" s="5" t="s">
        <v>3409</v>
      </c>
      <c r="C3520" s="9" t="s">
        <v>579</v>
      </c>
      <c r="D3520" s="7">
        <v>0</v>
      </c>
      <c r="E3520" s="58"/>
      <c r="F3520" s="95"/>
      <c r="G3520" s="7">
        <v>0</v>
      </c>
      <c r="H3520" s="58"/>
      <c r="I3520" s="95"/>
      <c r="J3520" s="7">
        <v>0</v>
      </c>
      <c r="L3520" s="59"/>
      <c r="M3520" s="7">
        <v>0</v>
      </c>
    </row>
    <row r="3521" spans="2:13" customFormat="1" hidden="1">
      <c r="B3521" s="5" t="s">
        <v>3410</v>
      </c>
      <c r="C3521" s="9" t="s">
        <v>581</v>
      </c>
      <c r="D3521" s="7">
        <v>0</v>
      </c>
      <c r="E3521" s="58"/>
      <c r="F3521" s="95"/>
      <c r="G3521" s="7">
        <v>0</v>
      </c>
      <c r="H3521" s="58"/>
      <c r="I3521" s="95"/>
      <c r="J3521" s="7">
        <v>0</v>
      </c>
      <c r="L3521" s="59"/>
      <c r="M3521" s="7">
        <v>0</v>
      </c>
    </row>
    <row r="3522" spans="2:13" customFormat="1" hidden="1">
      <c r="B3522" s="5" t="s">
        <v>3411</v>
      </c>
      <c r="C3522" s="9" t="s">
        <v>583</v>
      </c>
      <c r="D3522" s="7">
        <v>0</v>
      </c>
      <c r="E3522" s="58"/>
      <c r="F3522" s="95"/>
      <c r="G3522" s="7">
        <v>0</v>
      </c>
      <c r="H3522" s="58"/>
      <c r="I3522" s="95"/>
      <c r="J3522" s="7">
        <v>0</v>
      </c>
      <c r="L3522" s="59"/>
      <c r="M3522" s="7">
        <v>0</v>
      </c>
    </row>
    <row r="3523" spans="2:13" customFormat="1" hidden="1">
      <c r="B3523" s="5" t="s">
        <v>3412</v>
      </c>
      <c r="C3523" s="9" t="s">
        <v>585</v>
      </c>
      <c r="D3523" s="7">
        <v>0</v>
      </c>
      <c r="E3523" s="58"/>
      <c r="F3523" s="95"/>
      <c r="G3523" s="7">
        <v>0</v>
      </c>
      <c r="H3523" s="58"/>
      <c r="I3523" s="95"/>
      <c r="J3523" s="7">
        <v>0</v>
      </c>
      <c r="L3523" s="59"/>
      <c r="M3523" s="7">
        <v>0</v>
      </c>
    </row>
    <row r="3524" spans="2:13" customFormat="1" hidden="1">
      <c r="B3524" s="5" t="s">
        <v>3413</v>
      </c>
      <c r="C3524" s="9" t="s">
        <v>587</v>
      </c>
      <c r="D3524" s="7">
        <v>0</v>
      </c>
      <c r="E3524" s="58"/>
      <c r="F3524" s="95"/>
      <c r="G3524" s="7">
        <v>0</v>
      </c>
      <c r="H3524" s="58"/>
      <c r="I3524" s="95"/>
      <c r="J3524" s="7">
        <v>0</v>
      </c>
      <c r="L3524" s="59"/>
      <c r="M3524" s="7">
        <v>0</v>
      </c>
    </row>
    <row r="3525" spans="2:13" customFormat="1" hidden="1">
      <c r="B3525" s="5" t="s">
        <v>3414</v>
      </c>
      <c r="C3525" s="9" t="s">
        <v>589</v>
      </c>
      <c r="D3525" s="7">
        <v>0</v>
      </c>
      <c r="E3525" s="58"/>
      <c r="F3525" s="95"/>
      <c r="G3525" s="7">
        <v>0</v>
      </c>
      <c r="H3525" s="58"/>
      <c r="I3525" s="95"/>
      <c r="J3525" s="7">
        <v>0</v>
      </c>
      <c r="L3525" s="59"/>
      <c r="M3525" s="7">
        <v>0</v>
      </c>
    </row>
    <row r="3526" spans="2:13" customFormat="1" hidden="1">
      <c r="B3526" s="5" t="s">
        <v>3415</v>
      </c>
      <c r="C3526" s="9" t="s">
        <v>591</v>
      </c>
      <c r="D3526" s="7">
        <v>0</v>
      </c>
      <c r="E3526" s="58"/>
      <c r="F3526" s="95"/>
      <c r="G3526" s="7">
        <v>0</v>
      </c>
      <c r="H3526" s="58"/>
      <c r="I3526" s="95"/>
      <c r="J3526" s="7">
        <v>0</v>
      </c>
      <c r="L3526" s="59"/>
      <c r="M3526" s="7">
        <v>0</v>
      </c>
    </row>
    <row r="3527" spans="2:13" customFormat="1" hidden="1">
      <c r="B3527" s="1" t="s">
        <v>3416</v>
      </c>
      <c r="C3527" s="4" t="s">
        <v>593</v>
      </c>
      <c r="D3527" s="10">
        <f>SUM(D3528:D3532)</f>
        <v>0</v>
      </c>
      <c r="E3527" s="58"/>
      <c r="F3527" s="96"/>
      <c r="G3527" s="10">
        <f>SUM(G3528:G3532)</f>
        <v>0</v>
      </c>
      <c r="H3527" s="58"/>
      <c r="I3527" s="96"/>
      <c r="J3527" s="10">
        <f>SUM(J3528:J3532)</f>
        <v>0</v>
      </c>
      <c r="L3527" s="59"/>
      <c r="M3527" s="10">
        <f>SUM(M3528:M3532)</f>
        <v>0</v>
      </c>
    </row>
    <row r="3528" spans="2:13" customFormat="1" hidden="1">
      <c r="B3528" s="5" t="s">
        <v>3417</v>
      </c>
      <c r="C3528" s="9" t="s">
        <v>595</v>
      </c>
      <c r="D3528" s="7">
        <v>0</v>
      </c>
      <c r="E3528" s="58"/>
      <c r="F3528" s="95"/>
      <c r="G3528" s="7">
        <v>0</v>
      </c>
      <c r="H3528" s="58"/>
      <c r="I3528" s="95"/>
      <c r="J3528" s="7">
        <v>0</v>
      </c>
      <c r="L3528" s="59"/>
      <c r="M3528" s="7">
        <v>0</v>
      </c>
    </row>
    <row r="3529" spans="2:13" customFormat="1" hidden="1">
      <c r="B3529" s="5" t="s">
        <v>3418</v>
      </c>
      <c r="C3529" s="9" t="s">
        <v>597</v>
      </c>
      <c r="D3529" s="7">
        <v>0</v>
      </c>
      <c r="E3529" s="58"/>
      <c r="F3529" s="95"/>
      <c r="G3529" s="7">
        <v>0</v>
      </c>
      <c r="H3529" s="58"/>
      <c r="I3529" s="95"/>
      <c r="J3529" s="7">
        <v>0</v>
      </c>
      <c r="L3529" s="59"/>
      <c r="M3529" s="7">
        <v>0</v>
      </c>
    </row>
    <row r="3530" spans="2:13" customFormat="1" hidden="1">
      <c r="B3530" s="5" t="s">
        <v>3419</v>
      </c>
      <c r="C3530" s="9" t="s">
        <v>599</v>
      </c>
      <c r="D3530" s="7">
        <v>0</v>
      </c>
      <c r="E3530" s="58"/>
      <c r="F3530" s="95"/>
      <c r="G3530" s="7">
        <v>0</v>
      </c>
      <c r="H3530" s="58"/>
      <c r="I3530" s="95"/>
      <c r="J3530" s="7">
        <v>0</v>
      </c>
      <c r="L3530" s="59"/>
      <c r="M3530" s="7">
        <v>0</v>
      </c>
    </row>
    <row r="3531" spans="2:13" customFormat="1" hidden="1">
      <c r="B3531" s="5" t="s">
        <v>3420</v>
      </c>
      <c r="C3531" s="9" t="s">
        <v>601</v>
      </c>
      <c r="D3531" s="7">
        <v>0</v>
      </c>
      <c r="E3531" s="58"/>
      <c r="F3531" s="95"/>
      <c r="G3531" s="7">
        <v>0</v>
      </c>
      <c r="H3531" s="58"/>
      <c r="I3531" s="95"/>
      <c r="J3531" s="7">
        <v>0</v>
      </c>
      <c r="L3531" s="59"/>
      <c r="M3531" s="7">
        <v>0</v>
      </c>
    </row>
    <row r="3532" spans="2:13" customFormat="1" hidden="1">
      <c r="B3532" s="5" t="s">
        <v>3421</v>
      </c>
      <c r="C3532" s="9" t="s">
        <v>603</v>
      </c>
      <c r="D3532" s="7">
        <v>0</v>
      </c>
      <c r="E3532" s="58"/>
      <c r="F3532" s="95"/>
      <c r="G3532" s="7">
        <v>0</v>
      </c>
      <c r="H3532" s="58"/>
      <c r="I3532" s="95"/>
      <c r="J3532" s="7">
        <v>0</v>
      </c>
      <c r="L3532" s="59"/>
      <c r="M3532" s="7">
        <v>0</v>
      </c>
    </row>
    <row r="3533" spans="2:13" customFormat="1" hidden="1">
      <c r="B3533" s="1" t="s">
        <v>3422</v>
      </c>
      <c r="C3533" s="4" t="s">
        <v>605</v>
      </c>
      <c r="D3533" s="10">
        <f>SUM(D3534:D3542)</f>
        <v>0</v>
      </c>
      <c r="E3533" s="58"/>
      <c r="F3533" s="96"/>
      <c r="G3533" s="10">
        <f>SUM(G3534:G3542)</f>
        <v>0</v>
      </c>
      <c r="H3533" s="58"/>
      <c r="I3533" s="96"/>
      <c r="J3533" s="10">
        <f>SUM(J3534:J3542)</f>
        <v>0</v>
      </c>
      <c r="L3533" s="59"/>
      <c r="M3533" s="10">
        <f>SUM(M3534:M3542)</f>
        <v>0</v>
      </c>
    </row>
    <row r="3534" spans="2:13" customFormat="1" hidden="1">
      <c r="B3534" s="5" t="s">
        <v>3423</v>
      </c>
      <c r="C3534" s="9" t="s">
        <v>607</v>
      </c>
      <c r="D3534" s="7">
        <v>0</v>
      </c>
      <c r="E3534" s="58"/>
      <c r="F3534" s="95"/>
      <c r="G3534" s="7">
        <v>0</v>
      </c>
      <c r="H3534" s="58"/>
      <c r="I3534" s="95"/>
      <c r="J3534" s="7">
        <v>0</v>
      </c>
      <c r="L3534" s="59"/>
      <c r="M3534" s="7">
        <v>0</v>
      </c>
    </row>
    <row r="3535" spans="2:13" customFormat="1" hidden="1">
      <c r="B3535" s="5" t="s">
        <v>3424</v>
      </c>
      <c r="C3535" s="9" t="s">
        <v>609</v>
      </c>
      <c r="D3535" s="7">
        <v>0</v>
      </c>
      <c r="E3535" s="58"/>
      <c r="F3535" s="95"/>
      <c r="G3535" s="7">
        <v>0</v>
      </c>
      <c r="H3535" s="58"/>
      <c r="I3535" s="95"/>
      <c r="J3535" s="7">
        <v>0</v>
      </c>
      <c r="L3535" s="59"/>
      <c r="M3535" s="7">
        <v>0</v>
      </c>
    </row>
    <row r="3536" spans="2:13" customFormat="1" hidden="1">
      <c r="B3536" s="5" t="s">
        <v>3425</v>
      </c>
      <c r="C3536" s="9" t="s">
        <v>611</v>
      </c>
      <c r="D3536" s="7">
        <v>0</v>
      </c>
      <c r="E3536" s="58"/>
      <c r="F3536" s="95"/>
      <c r="G3536" s="7">
        <v>0</v>
      </c>
      <c r="H3536" s="58"/>
      <c r="I3536" s="95"/>
      <c r="J3536" s="7">
        <v>0</v>
      </c>
      <c r="L3536" s="59"/>
      <c r="M3536" s="7">
        <v>0</v>
      </c>
    </row>
    <row r="3537" spans="2:13" customFormat="1" hidden="1">
      <c r="B3537" s="5" t="s">
        <v>3426</v>
      </c>
      <c r="C3537" s="9" t="s">
        <v>613</v>
      </c>
      <c r="D3537" s="7">
        <v>0</v>
      </c>
      <c r="E3537" s="58"/>
      <c r="F3537" s="95"/>
      <c r="G3537" s="7">
        <v>0</v>
      </c>
      <c r="H3537" s="58"/>
      <c r="I3537" s="95"/>
      <c r="J3537" s="7">
        <v>0</v>
      </c>
      <c r="L3537" s="59"/>
      <c r="M3537" s="7">
        <v>0</v>
      </c>
    </row>
    <row r="3538" spans="2:13" customFormat="1" hidden="1">
      <c r="B3538" s="5" t="s">
        <v>3427</v>
      </c>
      <c r="C3538" s="9" t="s">
        <v>615</v>
      </c>
      <c r="D3538" s="7">
        <v>0</v>
      </c>
      <c r="E3538" s="58"/>
      <c r="F3538" s="95"/>
      <c r="G3538" s="7">
        <v>0</v>
      </c>
      <c r="H3538" s="58"/>
      <c r="I3538" s="95"/>
      <c r="J3538" s="7">
        <v>0</v>
      </c>
      <c r="L3538" s="59"/>
      <c r="M3538" s="7">
        <v>0</v>
      </c>
    </row>
    <row r="3539" spans="2:13" customFormat="1" hidden="1">
      <c r="B3539" s="5" t="s">
        <v>3428</v>
      </c>
      <c r="C3539" s="9" t="s">
        <v>617</v>
      </c>
      <c r="D3539" s="7">
        <v>0</v>
      </c>
      <c r="E3539" s="58"/>
      <c r="F3539" s="95"/>
      <c r="G3539" s="7">
        <v>0</v>
      </c>
      <c r="H3539" s="58"/>
      <c r="I3539" s="95"/>
      <c r="J3539" s="7">
        <v>0</v>
      </c>
      <c r="L3539" s="59"/>
      <c r="M3539" s="7">
        <v>0</v>
      </c>
    </row>
    <row r="3540" spans="2:13" customFormat="1" hidden="1">
      <c r="B3540" s="5" t="s">
        <v>3429</v>
      </c>
      <c r="C3540" s="9" t="s">
        <v>619</v>
      </c>
      <c r="D3540" s="7">
        <v>0</v>
      </c>
      <c r="E3540" s="58"/>
      <c r="F3540" s="95"/>
      <c r="G3540" s="7">
        <v>0</v>
      </c>
      <c r="H3540" s="58"/>
      <c r="I3540" s="95"/>
      <c r="J3540" s="7">
        <v>0</v>
      </c>
      <c r="L3540" s="59"/>
      <c r="M3540" s="7">
        <v>0</v>
      </c>
    </row>
    <row r="3541" spans="2:13" customFormat="1" hidden="1">
      <c r="B3541" s="5" t="s">
        <v>3430</v>
      </c>
      <c r="C3541" s="9" t="s">
        <v>621</v>
      </c>
      <c r="D3541" s="7">
        <v>0</v>
      </c>
      <c r="E3541" s="58"/>
      <c r="F3541" s="95"/>
      <c r="G3541" s="7">
        <v>0</v>
      </c>
      <c r="H3541" s="58"/>
      <c r="I3541" s="95"/>
      <c r="J3541" s="7">
        <v>0</v>
      </c>
      <c r="L3541" s="59"/>
      <c r="M3541" s="7">
        <v>0</v>
      </c>
    </row>
    <row r="3542" spans="2:13" customFormat="1" hidden="1">
      <c r="B3542" s="5" t="s">
        <v>3431</v>
      </c>
      <c r="C3542" s="9" t="s">
        <v>623</v>
      </c>
      <c r="D3542" s="7">
        <v>0</v>
      </c>
      <c r="E3542" s="58"/>
      <c r="F3542" s="95"/>
      <c r="G3542" s="7">
        <v>0</v>
      </c>
      <c r="H3542" s="58"/>
      <c r="I3542" s="95"/>
      <c r="J3542" s="7">
        <v>0</v>
      </c>
      <c r="L3542" s="59"/>
      <c r="M3542" s="7">
        <v>0</v>
      </c>
    </row>
    <row r="3543" spans="2:13" customFormat="1" hidden="1">
      <c r="B3543" s="1" t="s">
        <v>3432</v>
      </c>
      <c r="C3543" s="4" t="s">
        <v>625</v>
      </c>
      <c r="D3543" s="10">
        <f>D3544+D3553+D3562</f>
        <v>0</v>
      </c>
      <c r="E3543" s="58"/>
      <c r="F3543" s="96"/>
      <c r="G3543" s="10">
        <f>G3544+G3553+G3562</f>
        <v>0</v>
      </c>
      <c r="H3543" s="58"/>
      <c r="I3543" s="96"/>
      <c r="J3543" s="10">
        <f>J3544+J3553+J3562</f>
        <v>0</v>
      </c>
      <c r="L3543" s="59"/>
      <c r="M3543" s="10">
        <f>M3544+M3553+M3562</f>
        <v>0</v>
      </c>
    </row>
    <row r="3544" spans="2:13" customFormat="1" hidden="1">
      <c r="B3544" s="1" t="s">
        <v>3433</v>
      </c>
      <c r="C3544" s="4" t="s">
        <v>627</v>
      </c>
      <c r="D3544" s="10">
        <f>SUM(D3545:D3552)</f>
        <v>0</v>
      </c>
      <c r="E3544" s="58"/>
      <c r="F3544" s="96"/>
      <c r="G3544" s="10">
        <f>SUM(G3545:G3552)</f>
        <v>0</v>
      </c>
      <c r="H3544" s="58"/>
      <c r="I3544" s="96"/>
      <c r="J3544" s="10">
        <f>SUM(J3545:J3552)</f>
        <v>0</v>
      </c>
      <c r="L3544" s="59"/>
      <c r="M3544" s="10">
        <f>SUM(M3545:M3552)</f>
        <v>0</v>
      </c>
    </row>
    <row r="3545" spans="2:13" customFormat="1" hidden="1">
      <c r="B3545" s="5" t="s">
        <v>3434</v>
      </c>
      <c r="C3545" s="9" t="s">
        <v>629</v>
      </c>
      <c r="D3545" s="7">
        <v>0</v>
      </c>
      <c r="E3545" s="58"/>
      <c r="F3545" s="95"/>
      <c r="G3545" s="7">
        <v>0</v>
      </c>
      <c r="H3545" s="58"/>
      <c r="I3545" s="95"/>
      <c r="J3545" s="7">
        <v>0</v>
      </c>
      <c r="L3545" s="59"/>
      <c r="M3545" s="7">
        <v>0</v>
      </c>
    </row>
    <row r="3546" spans="2:13" customFormat="1" hidden="1">
      <c r="B3546" s="5" t="s">
        <v>3435</v>
      </c>
      <c r="C3546" s="9" t="s">
        <v>631</v>
      </c>
      <c r="D3546" s="7">
        <v>0</v>
      </c>
      <c r="E3546" s="58"/>
      <c r="F3546" s="95"/>
      <c r="G3546" s="7">
        <v>0</v>
      </c>
      <c r="H3546" s="58"/>
      <c r="I3546" s="95"/>
      <c r="J3546" s="7">
        <v>0</v>
      </c>
      <c r="L3546" s="59"/>
      <c r="M3546" s="7">
        <v>0</v>
      </c>
    </row>
    <row r="3547" spans="2:13" customFormat="1" hidden="1">
      <c r="B3547" s="5" t="s">
        <v>3436</v>
      </c>
      <c r="C3547" s="9" t="s">
        <v>633</v>
      </c>
      <c r="D3547" s="7">
        <v>0</v>
      </c>
      <c r="E3547" s="58"/>
      <c r="F3547" s="95"/>
      <c r="G3547" s="7">
        <v>0</v>
      </c>
      <c r="H3547" s="58"/>
      <c r="I3547" s="95"/>
      <c r="J3547" s="7">
        <v>0</v>
      </c>
      <c r="L3547" s="59"/>
      <c r="M3547" s="7">
        <v>0</v>
      </c>
    </row>
    <row r="3548" spans="2:13" customFormat="1" hidden="1">
      <c r="B3548" s="5" t="s">
        <v>3437</v>
      </c>
      <c r="C3548" s="9" t="s">
        <v>635</v>
      </c>
      <c r="D3548" s="7">
        <v>0</v>
      </c>
      <c r="E3548" s="58"/>
      <c r="F3548" s="95"/>
      <c r="G3548" s="7">
        <v>0</v>
      </c>
      <c r="H3548" s="58"/>
      <c r="I3548" s="95"/>
      <c r="J3548" s="7">
        <v>0</v>
      </c>
      <c r="L3548" s="59"/>
      <c r="M3548" s="7">
        <v>0</v>
      </c>
    </row>
    <row r="3549" spans="2:13" customFormat="1" hidden="1">
      <c r="B3549" s="5" t="s">
        <v>3438</v>
      </c>
      <c r="C3549" s="9" t="s">
        <v>637</v>
      </c>
      <c r="D3549" s="7">
        <v>0</v>
      </c>
      <c r="E3549" s="58"/>
      <c r="F3549" s="95"/>
      <c r="G3549" s="7">
        <v>0</v>
      </c>
      <c r="H3549" s="58"/>
      <c r="I3549" s="95"/>
      <c r="J3549" s="7">
        <v>0</v>
      </c>
      <c r="L3549" s="59"/>
      <c r="M3549" s="7">
        <v>0</v>
      </c>
    </row>
    <row r="3550" spans="2:13" customFormat="1" hidden="1">
      <c r="B3550" s="5" t="s">
        <v>3439</v>
      </c>
      <c r="C3550" s="9" t="s">
        <v>639</v>
      </c>
      <c r="D3550" s="7">
        <v>0</v>
      </c>
      <c r="E3550" s="58"/>
      <c r="F3550" s="95"/>
      <c r="G3550" s="7">
        <v>0</v>
      </c>
      <c r="H3550" s="58"/>
      <c r="I3550" s="95"/>
      <c r="J3550" s="7">
        <v>0</v>
      </c>
      <c r="L3550" s="59"/>
      <c r="M3550" s="7">
        <v>0</v>
      </c>
    </row>
    <row r="3551" spans="2:13" customFormat="1" hidden="1">
      <c r="B3551" s="5" t="s">
        <v>3440</v>
      </c>
      <c r="C3551" s="9" t="s">
        <v>641</v>
      </c>
      <c r="D3551" s="7">
        <v>0</v>
      </c>
      <c r="E3551" s="58"/>
      <c r="F3551" s="95"/>
      <c r="G3551" s="7">
        <v>0</v>
      </c>
      <c r="H3551" s="58"/>
      <c r="I3551" s="95"/>
      <c r="J3551" s="7">
        <v>0</v>
      </c>
      <c r="L3551" s="59"/>
      <c r="M3551" s="7">
        <v>0</v>
      </c>
    </row>
    <row r="3552" spans="2:13" customFormat="1" hidden="1">
      <c r="B3552" s="5" t="s">
        <v>3441</v>
      </c>
      <c r="C3552" s="9" t="s">
        <v>643</v>
      </c>
      <c r="D3552" s="7">
        <v>0</v>
      </c>
      <c r="E3552" s="58"/>
      <c r="F3552" s="95"/>
      <c r="G3552" s="7">
        <v>0</v>
      </c>
      <c r="H3552" s="58"/>
      <c r="I3552" s="95"/>
      <c r="J3552" s="7">
        <v>0</v>
      </c>
      <c r="L3552" s="59"/>
      <c r="M3552" s="7">
        <v>0</v>
      </c>
    </row>
    <row r="3553" spans="2:13" customFormat="1" hidden="1">
      <c r="B3553" s="1" t="s">
        <v>3442</v>
      </c>
      <c r="C3553" s="4" t="s">
        <v>645</v>
      </c>
      <c r="D3553" s="10">
        <f>SUM(D3554:D3561)</f>
        <v>0</v>
      </c>
      <c r="E3553" s="58"/>
      <c r="F3553" s="96"/>
      <c r="G3553" s="10">
        <f>SUM(G3554:G3561)</f>
        <v>0</v>
      </c>
      <c r="H3553" s="58"/>
      <c r="I3553" s="96"/>
      <c r="J3553" s="10">
        <f>SUM(J3554:J3561)</f>
        <v>0</v>
      </c>
      <c r="L3553" s="59"/>
      <c r="M3553" s="10">
        <f>SUM(M3554:M3561)</f>
        <v>0</v>
      </c>
    </row>
    <row r="3554" spans="2:13" customFormat="1" hidden="1">
      <c r="B3554" s="5" t="s">
        <v>3443</v>
      </c>
      <c r="C3554" s="9" t="s">
        <v>629</v>
      </c>
      <c r="D3554" s="7">
        <v>0</v>
      </c>
      <c r="E3554" s="58"/>
      <c r="F3554" s="95"/>
      <c r="G3554" s="7">
        <v>0</v>
      </c>
      <c r="H3554" s="58"/>
      <c r="I3554" s="95"/>
      <c r="J3554" s="7">
        <v>0</v>
      </c>
      <c r="L3554" s="59"/>
      <c r="M3554" s="7">
        <v>0</v>
      </c>
    </row>
    <row r="3555" spans="2:13" customFormat="1" hidden="1">
      <c r="B3555" s="5" t="s">
        <v>3444</v>
      </c>
      <c r="C3555" s="9" t="s">
        <v>631</v>
      </c>
      <c r="D3555" s="7">
        <v>0</v>
      </c>
      <c r="E3555" s="58"/>
      <c r="F3555" s="95"/>
      <c r="G3555" s="7">
        <v>0</v>
      </c>
      <c r="H3555" s="58"/>
      <c r="I3555" s="95"/>
      <c r="J3555" s="7">
        <v>0</v>
      </c>
      <c r="L3555" s="59"/>
      <c r="M3555" s="7">
        <v>0</v>
      </c>
    </row>
    <row r="3556" spans="2:13" customFormat="1" hidden="1">
      <c r="B3556" s="5" t="s">
        <v>3445</v>
      </c>
      <c r="C3556" s="9" t="s">
        <v>633</v>
      </c>
      <c r="D3556" s="7">
        <v>0</v>
      </c>
      <c r="E3556" s="58"/>
      <c r="F3556" s="95"/>
      <c r="G3556" s="7">
        <v>0</v>
      </c>
      <c r="H3556" s="58"/>
      <c r="I3556" s="95"/>
      <c r="J3556" s="7">
        <v>0</v>
      </c>
      <c r="L3556" s="59"/>
      <c r="M3556" s="7">
        <v>0</v>
      </c>
    </row>
    <row r="3557" spans="2:13" customFormat="1" hidden="1">
      <c r="B3557" s="5" t="s">
        <v>3446</v>
      </c>
      <c r="C3557" s="9" t="s">
        <v>635</v>
      </c>
      <c r="D3557" s="7">
        <v>0</v>
      </c>
      <c r="E3557" s="58"/>
      <c r="F3557" s="95"/>
      <c r="G3557" s="7">
        <v>0</v>
      </c>
      <c r="H3557" s="58"/>
      <c r="I3557" s="95"/>
      <c r="J3557" s="7">
        <v>0</v>
      </c>
      <c r="L3557" s="59"/>
      <c r="M3557" s="7">
        <v>0</v>
      </c>
    </row>
    <row r="3558" spans="2:13" customFormat="1" hidden="1">
      <c r="B3558" s="5" t="s">
        <v>3447</v>
      </c>
      <c r="C3558" s="9" t="s">
        <v>637</v>
      </c>
      <c r="D3558" s="7">
        <v>0</v>
      </c>
      <c r="E3558" s="58"/>
      <c r="F3558" s="95"/>
      <c r="G3558" s="7">
        <v>0</v>
      </c>
      <c r="H3558" s="58"/>
      <c r="I3558" s="95"/>
      <c r="J3558" s="7">
        <v>0</v>
      </c>
      <c r="L3558" s="59"/>
      <c r="M3558" s="7">
        <v>0</v>
      </c>
    </row>
    <row r="3559" spans="2:13" customFormat="1" hidden="1">
      <c r="B3559" s="5" t="s">
        <v>3448</v>
      </c>
      <c r="C3559" s="9" t="s">
        <v>639</v>
      </c>
      <c r="D3559" s="7">
        <v>0</v>
      </c>
      <c r="E3559" s="58"/>
      <c r="F3559" s="95"/>
      <c r="G3559" s="7">
        <v>0</v>
      </c>
      <c r="H3559" s="58"/>
      <c r="I3559" s="95"/>
      <c r="J3559" s="7">
        <v>0</v>
      </c>
      <c r="L3559" s="59"/>
      <c r="M3559" s="7">
        <v>0</v>
      </c>
    </row>
    <row r="3560" spans="2:13" customFormat="1" hidden="1">
      <c r="B3560" s="5" t="s">
        <v>3449</v>
      </c>
      <c r="C3560" s="9" t="s">
        <v>641</v>
      </c>
      <c r="D3560" s="7">
        <v>0</v>
      </c>
      <c r="E3560" s="58"/>
      <c r="F3560" s="95"/>
      <c r="G3560" s="7">
        <v>0</v>
      </c>
      <c r="H3560" s="58"/>
      <c r="I3560" s="95"/>
      <c r="J3560" s="7">
        <v>0</v>
      </c>
      <c r="L3560" s="59"/>
      <c r="M3560" s="7">
        <v>0</v>
      </c>
    </row>
    <row r="3561" spans="2:13" customFormat="1" hidden="1">
      <c r="B3561" s="5" t="s">
        <v>3450</v>
      </c>
      <c r="C3561" s="9" t="s">
        <v>643</v>
      </c>
      <c r="D3561" s="7">
        <v>0</v>
      </c>
      <c r="E3561" s="58"/>
      <c r="F3561" s="95"/>
      <c r="G3561" s="7">
        <v>0</v>
      </c>
      <c r="H3561" s="58"/>
      <c r="I3561" s="95"/>
      <c r="J3561" s="7">
        <v>0</v>
      </c>
      <c r="L3561" s="59"/>
      <c r="M3561" s="7">
        <v>0</v>
      </c>
    </row>
    <row r="3562" spans="2:13" customFormat="1" hidden="1">
      <c r="B3562" s="1" t="s">
        <v>3451</v>
      </c>
      <c r="C3562" s="4" t="s">
        <v>655</v>
      </c>
      <c r="D3562" s="10">
        <f>SUM(D3563:D3565)</f>
        <v>0</v>
      </c>
      <c r="E3562" s="58"/>
      <c r="F3562" s="96"/>
      <c r="G3562" s="10">
        <f>SUM(G3563:G3565)</f>
        <v>0</v>
      </c>
      <c r="H3562" s="58"/>
      <c r="I3562" s="96"/>
      <c r="J3562" s="10">
        <f>SUM(J3563:J3565)</f>
        <v>0</v>
      </c>
      <c r="L3562" s="59"/>
      <c r="M3562" s="10">
        <f>SUM(M3563:M3565)</f>
        <v>0</v>
      </c>
    </row>
    <row r="3563" spans="2:13" customFormat="1" hidden="1">
      <c r="B3563" s="5" t="s">
        <v>3452</v>
      </c>
      <c r="C3563" s="9" t="s">
        <v>657</v>
      </c>
      <c r="D3563" s="7">
        <v>0</v>
      </c>
      <c r="E3563" s="58"/>
      <c r="F3563" s="95"/>
      <c r="G3563" s="7">
        <v>0</v>
      </c>
      <c r="H3563" s="58"/>
      <c r="I3563" s="95"/>
      <c r="J3563" s="7">
        <v>0</v>
      </c>
      <c r="L3563" s="59"/>
      <c r="M3563" s="7">
        <v>0</v>
      </c>
    </row>
    <row r="3564" spans="2:13" customFormat="1" hidden="1">
      <c r="B3564" s="5" t="s">
        <v>3453</v>
      </c>
      <c r="C3564" s="9" t="s">
        <v>659</v>
      </c>
      <c r="D3564" s="7">
        <v>0</v>
      </c>
      <c r="E3564" s="58"/>
      <c r="F3564" s="95"/>
      <c r="G3564" s="7">
        <v>0</v>
      </c>
      <c r="H3564" s="58"/>
      <c r="I3564" s="95"/>
      <c r="J3564" s="7">
        <v>0</v>
      </c>
      <c r="L3564" s="59"/>
      <c r="M3564" s="7">
        <v>0</v>
      </c>
    </row>
    <row r="3565" spans="2:13" customFormat="1" hidden="1">
      <c r="B3565" s="5" t="s">
        <v>3454</v>
      </c>
      <c r="C3565" s="9" t="s">
        <v>661</v>
      </c>
      <c r="D3565" s="7">
        <v>0</v>
      </c>
      <c r="E3565" s="58"/>
      <c r="F3565" s="95"/>
      <c r="G3565" s="7">
        <v>0</v>
      </c>
      <c r="H3565" s="58"/>
      <c r="I3565" s="95"/>
      <c r="J3565" s="7">
        <v>0</v>
      </c>
      <c r="L3565" s="59"/>
      <c r="M3565" s="7">
        <v>0</v>
      </c>
    </row>
    <row r="3566" spans="2:13" customFormat="1" hidden="1">
      <c r="B3566" s="1" t="s">
        <v>3455</v>
      </c>
      <c r="C3566" s="4" t="s">
        <v>663</v>
      </c>
      <c r="D3566" s="10">
        <f>D3567+D3570+D3572+D3575+D3578+D3581</f>
        <v>0</v>
      </c>
      <c r="E3566" s="58"/>
      <c r="F3566" s="96"/>
      <c r="G3566" s="10">
        <f>G3567+G3570+G3572+G3575+G3578+G3581</f>
        <v>0</v>
      </c>
      <c r="H3566" s="58"/>
      <c r="I3566" s="96"/>
      <c r="J3566" s="10">
        <f>J3567+J3570+J3572+J3575+J3578+J3581</f>
        <v>0</v>
      </c>
      <c r="L3566" s="59"/>
      <c r="M3566" s="10">
        <f>M3567+M3570+M3572+M3575+M3578+M3581</f>
        <v>0</v>
      </c>
    </row>
    <row r="3567" spans="2:13" customFormat="1" hidden="1">
      <c r="B3567" s="1" t="s">
        <v>3456</v>
      </c>
      <c r="C3567" s="4" t="s">
        <v>665</v>
      </c>
      <c r="D3567" s="10">
        <f>SUM(D3568:D3569)</f>
        <v>0</v>
      </c>
      <c r="E3567" s="58"/>
      <c r="F3567" s="96"/>
      <c r="G3567" s="10">
        <f>SUM(G3568:G3569)</f>
        <v>0</v>
      </c>
      <c r="H3567" s="58"/>
      <c r="I3567" s="96"/>
      <c r="J3567" s="10">
        <f>SUM(J3568:J3569)</f>
        <v>0</v>
      </c>
      <c r="L3567" s="59"/>
      <c r="M3567" s="10">
        <f>SUM(M3568:M3569)</f>
        <v>0</v>
      </c>
    </row>
    <row r="3568" spans="2:13" customFormat="1" ht="22.5" hidden="1">
      <c r="B3568" s="5" t="s">
        <v>3457</v>
      </c>
      <c r="C3568" s="9" t="s">
        <v>667</v>
      </c>
      <c r="D3568" s="7">
        <v>0</v>
      </c>
      <c r="E3568" s="58"/>
      <c r="F3568" s="95"/>
      <c r="G3568" s="7">
        <v>0</v>
      </c>
      <c r="H3568" s="58"/>
      <c r="I3568" s="95"/>
      <c r="J3568" s="7">
        <v>0</v>
      </c>
      <c r="L3568" s="59"/>
      <c r="M3568" s="7">
        <v>0</v>
      </c>
    </row>
    <row r="3569" spans="2:13" customFormat="1" hidden="1">
      <c r="B3569" s="5" t="s">
        <v>3458</v>
      </c>
      <c r="C3569" s="9" t="s">
        <v>669</v>
      </c>
      <c r="D3569" s="7">
        <v>0</v>
      </c>
      <c r="E3569" s="58"/>
      <c r="F3569" s="95"/>
      <c r="G3569" s="7">
        <v>0</v>
      </c>
      <c r="H3569" s="58"/>
      <c r="I3569" s="95"/>
      <c r="J3569" s="7">
        <v>0</v>
      </c>
      <c r="L3569" s="59"/>
      <c r="M3569" s="7">
        <v>0</v>
      </c>
    </row>
    <row r="3570" spans="2:13" customFormat="1" hidden="1">
      <c r="B3570" s="1" t="s">
        <v>3459</v>
      </c>
      <c r="C3570" s="4" t="s">
        <v>671</v>
      </c>
      <c r="D3570" s="10">
        <f>SUM(D3571)</f>
        <v>0</v>
      </c>
      <c r="E3570" s="58"/>
      <c r="F3570" s="96"/>
      <c r="G3570" s="10">
        <f>SUM(G3571)</f>
        <v>0</v>
      </c>
      <c r="H3570" s="58"/>
      <c r="I3570" s="96"/>
      <c r="J3570" s="10">
        <f>SUM(J3571)</f>
        <v>0</v>
      </c>
      <c r="L3570" s="59"/>
      <c r="M3570" s="10">
        <f>SUM(M3571)</f>
        <v>0</v>
      </c>
    </row>
    <row r="3571" spans="2:13" customFormat="1" ht="22.5" hidden="1">
      <c r="B3571" s="5" t="s">
        <v>3460</v>
      </c>
      <c r="C3571" s="9" t="s">
        <v>673</v>
      </c>
      <c r="D3571" s="7">
        <v>0</v>
      </c>
      <c r="E3571" s="58"/>
      <c r="F3571" s="95"/>
      <c r="G3571" s="7">
        <v>0</v>
      </c>
      <c r="H3571" s="58"/>
      <c r="I3571" s="95"/>
      <c r="J3571" s="7">
        <v>0</v>
      </c>
      <c r="L3571" s="59"/>
      <c r="M3571" s="7">
        <v>0</v>
      </c>
    </row>
    <row r="3572" spans="2:13" customFormat="1" hidden="1">
      <c r="B3572" s="1" t="s">
        <v>3461</v>
      </c>
      <c r="C3572" s="4" t="s">
        <v>675</v>
      </c>
      <c r="D3572" s="10">
        <f>SUM(D3573:D3574)</f>
        <v>0</v>
      </c>
      <c r="E3572" s="58"/>
      <c r="F3572" s="96"/>
      <c r="G3572" s="10">
        <f>SUM(G3573:G3574)</f>
        <v>0</v>
      </c>
      <c r="H3572" s="58"/>
      <c r="I3572" s="96"/>
      <c r="J3572" s="10">
        <f>SUM(J3573:J3574)</f>
        <v>0</v>
      </c>
      <c r="L3572" s="59"/>
      <c r="M3572" s="10">
        <f>SUM(M3573:M3574)</f>
        <v>0</v>
      </c>
    </row>
    <row r="3573" spans="2:13" customFormat="1" hidden="1">
      <c r="B3573" s="5" t="s">
        <v>3462</v>
      </c>
      <c r="C3573" s="9" t="s">
        <v>677</v>
      </c>
      <c r="D3573" s="7">
        <v>0</v>
      </c>
      <c r="E3573" s="58"/>
      <c r="F3573" s="95"/>
      <c r="G3573" s="7">
        <v>0</v>
      </c>
      <c r="H3573" s="58"/>
      <c r="I3573" s="95"/>
      <c r="J3573" s="7">
        <v>0</v>
      </c>
      <c r="L3573" s="59"/>
      <c r="M3573" s="7">
        <v>0</v>
      </c>
    </row>
    <row r="3574" spans="2:13" customFormat="1" hidden="1">
      <c r="B3574" s="5" t="s">
        <v>3463</v>
      </c>
      <c r="C3574" s="9" t="s">
        <v>679</v>
      </c>
      <c r="D3574" s="7">
        <v>0</v>
      </c>
      <c r="E3574" s="58"/>
      <c r="F3574" s="95"/>
      <c r="G3574" s="7">
        <v>0</v>
      </c>
      <c r="H3574" s="58"/>
      <c r="I3574" s="95"/>
      <c r="J3574" s="7">
        <v>0</v>
      </c>
      <c r="L3574" s="59"/>
      <c r="M3574" s="7">
        <v>0</v>
      </c>
    </row>
    <row r="3575" spans="2:13" customFormat="1" hidden="1">
      <c r="B3575" s="1" t="s">
        <v>3464</v>
      </c>
      <c r="C3575" s="4" t="s">
        <v>681</v>
      </c>
      <c r="D3575" s="10">
        <f>SUM(D3576:D3577)</f>
        <v>0</v>
      </c>
      <c r="E3575" s="58"/>
      <c r="F3575" s="96"/>
      <c r="G3575" s="10">
        <f>SUM(G3576:G3577)</f>
        <v>0</v>
      </c>
      <c r="H3575" s="58"/>
      <c r="I3575" s="96"/>
      <c r="J3575" s="10">
        <f>SUM(J3576:J3577)</f>
        <v>0</v>
      </c>
      <c r="L3575" s="59"/>
      <c r="M3575" s="10">
        <f>SUM(M3576:M3577)</f>
        <v>0</v>
      </c>
    </row>
    <row r="3576" spans="2:13" customFormat="1" hidden="1">
      <c r="B3576" s="5" t="s">
        <v>3465</v>
      </c>
      <c r="C3576" s="9" t="s">
        <v>683</v>
      </c>
      <c r="D3576" s="7">
        <v>0</v>
      </c>
      <c r="E3576" s="58"/>
      <c r="F3576" s="95"/>
      <c r="G3576" s="7">
        <v>0</v>
      </c>
      <c r="H3576" s="58"/>
      <c r="I3576" s="95"/>
      <c r="J3576" s="7">
        <v>0</v>
      </c>
      <c r="L3576" s="59"/>
      <c r="M3576" s="7">
        <v>0</v>
      </c>
    </row>
    <row r="3577" spans="2:13" customFormat="1" hidden="1">
      <c r="B3577" s="5" t="s">
        <v>3466</v>
      </c>
      <c r="C3577" s="9" t="s">
        <v>685</v>
      </c>
      <c r="D3577" s="7">
        <v>0</v>
      </c>
      <c r="E3577" s="58"/>
      <c r="F3577" s="95"/>
      <c r="G3577" s="7">
        <v>0</v>
      </c>
      <c r="H3577" s="58"/>
      <c r="I3577" s="95"/>
      <c r="J3577" s="7">
        <v>0</v>
      </c>
      <c r="L3577" s="59"/>
      <c r="M3577" s="7">
        <v>0</v>
      </c>
    </row>
    <row r="3578" spans="2:13" customFormat="1" hidden="1">
      <c r="B3578" s="1" t="s">
        <v>3467</v>
      </c>
      <c r="C3578" s="4" t="s">
        <v>687</v>
      </c>
      <c r="D3578" s="10">
        <f>SUM(D3579:D3583)</f>
        <v>0</v>
      </c>
      <c r="E3578" s="58"/>
      <c r="F3578" s="96"/>
      <c r="G3578" s="10">
        <f>SUM(G3579:G3583)</f>
        <v>0</v>
      </c>
      <c r="H3578" s="58"/>
      <c r="I3578" s="96"/>
      <c r="J3578" s="10">
        <f>SUM(J3579:J3583)</f>
        <v>0</v>
      </c>
      <c r="L3578" s="59"/>
      <c r="M3578" s="10">
        <f>SUM(M3579:M3583)</f>
        <v>0</v>
      </c>
    </row>
    <row r="3579" spans="2:13" customFormat="1" hidden="1">
      <c r="B3579" s="5" t="s">
        <v>3468</v>
      </c>
      <c r="C3579" s="9" t="s">
        <v>689</v>
      </c>
      <c r="D3579" s="7">
        <v>0</v>
      </c>
      <c r="E3579" s="58"/>
      <c r="F3579" s="95"/>
      <c r="G3579" s="7">
        <v>0</v>
      </c>
      <c r="H3579" s="58"/>
      <c r="I3579" s="95"/>
      <c r="J3579" s="7">
        <v>0</v>
      </c>
      <c r="L3579" s="59"/>
      <c r="M3579" s="7">
        <v>0</v>
      </c>
    </row>
    <row r="3580" spans="2:13" customFormat="1" hidden="1">
      <c r="B3580" s="5" t="s">
        <v>3468</v>
      </c>
      <c r="C3580" s="9" t="s">
        <v>691</v>
      </c>
      <c r="D3580" s="7">
        <v>0</v>
      </c>
      <c r="E3580" s="58"/>
      <c r="F3580" s="95"/>
      <c r="G3580" s="7">
        <v>0</v>
      </c>
      <c r="H3580" s="58"/>
      <c r="I3580" s="95"/>
      <c r="J3580" s="7">
        <v>0</v>
      </c>
      <c r="L3580" s="59"/>
      <c r="M3580" s="7">
        <v>0</v>
      </c>
    </row>
    <row r="3581" spans="2:13" customFormat="1" hidden="1">
      <c r="B3581" s="1" t="s">
        <v>3469</v>
      </c>
      <c r="C3581" s="4" t="s">
        <v>693</v>
      </c>
      <c r="D3581" s="10">
        <f>SUM(D3582:D3583)</f>
        <v>0</v>
      </c>
      <c r="E3581" s="58"/>
      <c r="F3581" s="96"/>
      <c r="G3581" s="10">
        <f>SUM(G3582:G3583)</f>
        <v>0</v>
      </c>
      <c r="H3581" s="58"/>
      <c r="I3581" s="96"/>
      <c r="J3581" s="10">
        <f>SUM(J3582:J3583)</f>
        <v>0</v>
      </c>
      <c r="L3581" s="59"/>
      <c r="M3581" s="10">
        <f>SUM(M3582:M3583)</f>
        <v>0</v>
      </c>
    </row>
    <row r="3582" spans="2:13" customFormat="1" hidden="1">
      <c r="B3582" s="5" t="s">
        <v>3470</v>
      </c>
      <c r="C3582" s="9" t="s">
        <v>695</v>
      </c>
      <c r="D3582" s="7">
        <v>0</v>
      </c>
      <c r="E3582" s="58"/>
      <c r="F3582" s="95"/>
      <c r="G3582" s="7">
        <v>0</v>
      </c>
      <c r="H3582" s="58"/>
      <c r="I3582" s="95"/>
      <c r="J3582" s="7">
        <v>0</v>
      </c>
      <c r="L3582" s="59"/>
      <c r="M3582" s="7">
        <v>0</v>
      </c>
    </row>
    <row r="3583" spans="2:13" customFormat="1" hidden="1">
      <c r="B3583" s="5" t="s">
        <v>3471</v>
      </c>
      <c r="C3583" s="9" t="s">
        <v>697</v>
      </c>
      <c r="D3583" s="7">
        <v>0</v>
      </c>
      <c r="E3583" s="58"/>
      <c r="F3583" s="95"/>
      <c r="G3583" s="7">
        <v>0</v>
      </c>
      <c r="H3583" s="58"/>
      <c r="I3583" s="95"/>
      <c r="J3583" s="7">
        <v>0</v>
      </c>
      <c r="L3583" s="59"/>
      <c r="M3583" s="7">
        <v>0</v>
      </c>
    </row>
    <row r="3584" spans="2:13" customFormat="1" hidden="1">
      <c r="B3584" s="1" t="s">
        <v>3472</v>
      </c>
      <c r="C3584" s="4" t="s">
        <v>699</v>
      </c>
      <c r="D3584" s="10">
        <f>D3585</f>
        <v>0</v>
      </c>
      <c r="E3584" s="58"/>
      <c r="F3584" s="96"/>
      <c r="G3584" s="10">
        <f>G3585</f>
        <v>0</v>
      </c>
      <c r="H3584" s="58"/>
      <c r="I3584" s="96"/>
      <c r="J3584" s="10">
        <f>J3585</f>
        <v>0</v>
      </c>
      <c r="L3584" s="59"/>
      <c r="M3584" s="10">
        <f>M3585</f>
        <v>0</v>
      </c>
    </row>
    <row r="3585" spans="2:13" customFormat="1" hidden="1">
      <c r="B3585" s="1" t="s">
        <v>3473</v>
      </c>
      <c r="C3585" s="4" t="s">
        <v>699</v>
      </c>
      <c r="D3585" s="10">
        <f>SUM(D3586:D3588)</f>
        <v>0</v>
      </c>
      <c r="E3585" s="58"/>
      <c r="F3585" s="96"/>
      <c r="G3585" s="10">
        <f>SUM(G3586:G3588)</f>
        <v>0</v>
      </c>
      <c r="H3585" s="58"/>
      <c r="I3585" s="96"/>
      <c r="J3585" s="10">
        <f>SUM(J3586:J3588)</f>
        <v>0</v>
      </c>
      <c r="L3585" s="59"/>
      <c r="M3585" s="10">
        <f>SUM(M3586:M3588)</f>
        <v>0</v>
      </c>
    </row>
    <row r="3586" spans="2:13" customFormat="1" hidden="1">
      <c r="B3586" s="5" t="s">
        <v>3474</v>
      </c>
      <c r="C3586" s="56" t="s">
        <v>702</v>
      </c>
      <c r="D3586" s="7">
        <v>0</v>
      </c>
      <c r="E3586" s="58"/>
      <c r="F3586" s="95"/>
      <c r="G3586" s="7">
        <v>0</v>
      </c>
      <c r="H3586" s="58"/>
      <c r="I3586" s="95"/>
      <c r="J3586" s="7">
        <v>0</v>
      </c>
      <c r="L3586" s="59"/>
      <c r="M3586" s="7">
        <v>0</v>
      </c>
    </row>
    <row r="3587" spans="2:13" customFormat="1" hidden="1">
      <c r="B3587" s="5" t="s">
        <v>3475</v>
      </c>
      <c r="C3587" s="56" t="s">
        <v>704</v>
      </c>
      <c r="D3587" s="7">
        <v>0</v>
      </c>
      <c r="E3587" s="58"/>
      <c r="F3587" s="95"/>
      <c r="G3587" s="7">
        <v>0</v>
      </c>
      <c r="H3587" s="58"/>
      <c r="I3587" s="95"/>
      <c r="J3587" s="7">
        <v>0</v>
      </c>
      <c r="L3587" s="59"/>
      <c r="M3587" s="7">
        <v>0</v>
      </c>
    </row>
    <row r="3588" spans="2:13" customFormat="1" hidden="1">
      <c r="B3588" s="5" t="s">
        <v>3476</v>
      </c>
      <c r="C3588" s="56" t="s">
        <v>5520</v>
      </c>
      <c r="D3588" s="7">
        <v>0</v>
      </c>
      <c r="E3588" s="58"/>
      <c r="F3588" s="95"/>
      <c r="G3588" s="7">
        <v>0</v>
      </c>
      <c r="H3588" s="58"/>
      <c r="I3588" s="95"/>
      <c r="J3588" s="7">
        <v>0</v>
      </c>
      <c r="L3588" s="59"/>
      <c r="M3588" s="7">
        <v>0</v>
      </c>
    </row>
    <row r="3589" spans="2:13" customFormat="1" hidden="1">
      <c r="B3589" s="1" t="s">
        <v>3477</v>
      </c>
      <c r="C3589" s="4" t="s">
        <v>708</v>
      </c>
      <c r="D3589" s="10">
        <f>D3590+D3594+D3598+D3600+D3602+D3604+D3606</f>
        <v>0</v>
      </c>
      <c r="E3589" s="58"/>
      <c r="F3589" s="96"/>
      <c r="G3589" s="10">
        <f>G3590+G3594+G3598+G3600+G3602+G3604+G3606</f>
        <v>0</v>
      </c>
      <c r="H3589" s="58"/>
      <c r="I3589" s="96"/>
      <c r="J3589" s="10">
        <f>J3590+J3594+J3598+J3600+J3602+J3604+J3606</f>
        <v>0</v>
      </c>
      <c r="L3589" s="59"/>
      <c r="M3589" s="10">
        <f>M3590+M3594+M3598+M3600+M3602+M3604+M3606</f>
        <v>0</v>
      </c>
    </row>
    <row r="3590" spans="2:13" customFormat="1" hidden="1">
      <c r="B3590" s="1" t="s">
        <v>3478</v>
      </c>
      <c r="C3590" s="4" t="s">
        <v>710</v>
      </c>
      <c r="D3590" s="10">
        <f>SUM(D3591:D3593)</f>
        <v>0</v>
      </c>
      <c r="E3590" s="58"/>
      <c r="F3590" s="96"/>
      <c r="G3590" s="10">
        <f>SUM(G3591:G3593)</f>
        <v>0</v>
      </c>
      <c r="H3590" s="58"/>
      <c r="I3590" s="96"/>
      <c r="J3590" s="10">
        <f>SUM(J3591:J3593)</f>
        <v>0</v>
      </c>
      <c r="L3590" s="59"/>
      <c r="M3590" s="10">
        <f>SUM(M3591:M3593)</f>
        <v>0</v>
      </c>
    </row>
    <row r="3591" spans="2:13" customFormat="1" hidden="1">
      <c r="B3591" s="5" t="s">
        <v>3479</v>
      </c>
      <c r="C3591" s="9" t="s">
        <v>712</v>
      </c>
      <c r="D3591" s="7">
        <v>0</v>
      </c>
      <c r="E3591" s="58"/>
      <c r="F3591" s="95"/>
      <c r="G3591" s="7">
        <v>0</v>
      </c>
      <c r="H3591" s="58"/>
      <c r="I3591" s="95"/>
      <c r="J3591" s="7">
        <v>0</v>
      </c>
      <c r="L3591" s="59"/>
      <c r="M3591" s="7">
        <v>0</v>
      </c>
    </row>
    <row r="3592" spans="2:13" customFormat="1" hidden="1">
      <c r="B3592" s="5" t="s">
        <v>3480</v>
      </c>
      <c r="C3592" s="9" t="s">
        <v>714</v>
      </c>
      <c r="D3592" s="7">
        <v>0</v>
      </c>
      <c r="E3592" s="58"/>
      <c r="F3592" s="95"/>
      <c r="G3592" s="7">
        <v>0</v>
      </c>
      <c r="H3592" s="58"/>
      <c r="I3592" s="95"/>
      <c r="J3592" s="7">
        <v>0</v>
      </c>
      <c r="L3592" s="59"/>
      <c r="M3592" s="7">
        <v>0</v>
      </c>
    </row>
    <row r="3593" spans="2:13" customFormat="1" hidden="1">
      <c r="B3593" s="5" t="s">
        <v>3481</v>
      </c>
      <c r="C3593" s="9" t="s">
        <v>716</v>
      </c>
      <c r="D3593" s="7">
        <v>0</v>
      </c>
      <c r="E3593" s="58"/>
      <c r="F3593" s="95"/>
      <c r="G3593" s="7">
        <v>0</v>
      </c>
      <c r="H3593" s="58"/>
      <c r="I3593" s="95"/>
      <c r="J3593" s="7">
        <v>0</v>
      </c>
      <c r="L3593" s="59"/>
      <c r="M3593" s="7">
        <v>0</v>
      </c>
    </row>
    <row r="3594" spans="2:13" customFormat="1" hidden="1">
      <c r="B3594" s="1" t="s">
        <v>3482</v>
      </c>
      <c r="C3594" s="4" t="s">
        <v>718</v>
      </c>
      <c r="D3594" s="10">
        <f>SUM(D3595:D3597)</f>
        <v>0</v>
      </c>
      <c r="E3594" s="58"/>
      <c r="F3594" s="96"/>
      <c r="G3594" s="10">
        <f>SUM(G3595:G3597)</f>
        <v>0</v>
      </c>
      <c r="H3594" s="58"/>
      <c r="I3594" s="96"/>
      <c r="J3594" s="10">
        <f>SUM(J3595:J3597)</f>
        <v>0</v>
      </c>
      <c r="L3594" s="59"/>
      <c r="M3594" s="10">
        <f>SUM(M3595:M3597)</f>
        <v>0</v>
      </c>
    </row>
    <row r="3595" spans="2:13" customFormat="1" hidden="1">
      <c r="B3595" s="5" t="s">
        <v>3483</v>
      </c>
      <c r="C3595" s="9" t="s">
        <v>720</v>
      </c>
      <c r="D3595" s="7">
        <v>0</v>
      </c>
      <c r="E3595" s="58"/>
      <c r="F3595" s="95"/>
      <c r="G3595" s="7">
        <v>0</v>
      </c>
      <c r="H3595" s="58"/>
      <c r="I3595" s="95"/>
      <c r="J3595" s="7">
        <v>0</v>
      </c>
      <c r="L3595" s="59"/>
      <c r="M3595" s="7">
        <v>0</v>
      </c>
    </row>
    <row r="3596" spans="2:13" customFormat="1" hidden="1">
      <c r="B3596" s="5" t="s">
        <v>3484</v>
      </c>
      <c r="C3596" s="9" t="s">
        <v>722</v>
      </c>
      <c r="D3596" s="7">
        <v>0</v>
      </c>
      <c r="E3596" s="58"/>
      <c r="F3596" s="95"/>
      <c r="G3596" s="7">
        <v>0</v>
      </c>
      <c r="H3596" s="58"/>
      <c r="I3596" s="95"/>
      <c r="J3596" s="7">
        <v>0</v>
      </c>
      <c r="L3596" s="59"/>
      <c r="M3596" s="7">
        <v>0</v>
      </c>
    </row>
    <row r="3597" spans="2:13" customFormat="1" hidden="1">
      <c r="B3597" s="5" t="s">
        <v>3485</v>
      </c>
      <c r="C3597" s="9" t="s">
        <v>724</v>
      </c>
      <c r="D3597" s="7">
        <v>0</v>
      </c>
      <c r="E3597" s="58"/>
      <c r="F3597" s="95"/>
      <c r="G3597" s="7">
        <v>0</v>
      </c>
      <c r="H3597" s="58"/>
      <c r="I3597" s="95"/>
      <c r="J3597" s="7">
        <v>0</v>
      </c>
      <c r="L3597" s="59"/>
      <c r="M3597" s="7">
        <v>0</v>
      </c>
    </row>
    <row r="3598" spans="2:13" customFormat="1" hidden="1">
      <c r="B3598" s="1" t="s">
        <v>3486</v>
      </c>
      <c r="C3598" s="4" t="s">
        <v>726</v>
      </c>
      <c r="D3598" s="10">
        <f>SUM(D3599)</f>
        <v>0</v>
      </c>
      <c r="E3598" s="58"/>
      <c r="F3598" s="96"/>
      <c r="G3598" s="10">
        <f>SUM(G3599)</f>
        <v>0</v>
      </c>
      <c r="H3598" s="58"/>
      <c r="I3598" s="96"/>
      <c r="J3598" s="10">
        <f>SUM(J3599)</f>
        <v>0</v>
      </c>
      <c r="L3598" s="59"/>
      <c r="M3598" s="10">
        <f>SUM(M3599)</f>
        <v>0</v>
      </c>
    </row>
    <row r="3599" spans="2:13" customFormat="1" hidden="1">
      <c r="B3599" s="5" t="s">
        <v>3487</v>
      </c>
      <c r="C3599" s="9" t="s">
        <v>728</v>
      </c>
      <c r="D3599" s="7">
        <v>0</v>
      </c>
      <c r="E3599" s="58"/>
      <c r="F3599" s="95"/>
      <c r="G3599" s="7">
        <v>0</v>
      </c>
      <c r="H3599" s="58"/>
      <c r="I3599" s="95"/>
      <c r="J3599" s="7">
        <v>0</v>
      </c>
      <c r="L3599" s="59"/>
      <c r="M3599" s="7">
        <v>0</v>
      </c>
    </row>
    <row r="3600" spans="2:13" customFormat="1" hidden="1">
      <c r="B3600" s="1" t="s">
        <v>3488</v>
      </c>
      <c r="C3600" s="4" t="s">
        <v>730</v>
      </c>
      <c r="D3600" s="10">
        <f>SUM(D3601)</f>
        <v>0</v>
      </c>
      <c r="E3600" s="58"/>
      <c r="F3600" s="96"/>
      <c r="G3600" s="10">
        <f>SUM(G3601)</f>
        <v>0</v>
      </c>
      <c r="H3600" s="58"/>
      <c r="I3600" s="96"/>
      <c r="J3600" s="10">
        <f>SUM(J3601)</f>
        <v>0</v>
      </c>
      <c r="L3600" s="59"/>
      <c r="M3600" s="10">
        <f>SUM(M3601)</f>
        <v>0</v>
      </c>
    </row>
    <row r="3601" spans="1:22" customFormat="1" hidden="1">
      <c r="B3601" s="5" t="s">
        <v>3489</v>
      </c>
      <c r="C3601" s="9" t="s">
        <v>732</v>
      </c>
      <c r="D3601" s="7">
        <v>0</v>
      </c>
      <c r="E3601" s="58"/>
      <c r="F3601" s="95"/>
      <c r="G3601" s="7">
        <v>0</v>
      </c>
      <c r="H3601" s="58"/>
      <c r="I3601" s="95"/>
      <c r="J3601" s="7">
        <v>0</v>
      </c>
      <c r="L3601" s="59"/>
      <c r="M3601" s="7">
        <v>0</v>
      </c>
    </row>
    <row r="3602" spans="1:22" customFormat="1" hidden="1">
      <c r="B3602" s="1" t="s">
        <v>3490</v>
      </c>
      <c r="C3602" s="4" t="s">
        <v>734</v>
      </c>
      <c r="D3602" s="10">
        <f>SUM(D3603)</f>
        <v>0</v>
      </c>
      <c r="E3602" s="58"/>
      <c r="F3602" s="96"/>
      <c r="G3602" s="10">
        <f>SUM(G3603)</f>
        <v>0</v>
      </c>
      <c r="H3602" s="58"/>
      <c r="I3602" s="96"/>
      <c r="J3602" s="10">
        <f>SUM(J3603)</f>
        <v>0</v>
      </c>
      <c r="L3602" s="59"/>
      <c r="M3602" s="10">
        <f>SUM(M3603)</f>
        <v>0</v>
      </c>
    </row>
    <row r="3603" spans="1:22" customFormat="1" hidden="1">
      <c r="B3603" s="5" t="s">
        <v>3491</v>
      </c>
      <c r="C3603" s="9" t="s">
        <v>736</v>
      </c>
      <c r="D3603" s="7">
        <v>0</v>
      </c>
      <c r="E3603" s="58"/>
      <c r="F3603" s="95"/>
      <c r="G3603" s="7">
        <v>0</v>
      </c>
      <c r="H3603" s="58"/>
      <c r="I3603" s="95"/>
      <c r="J3603" s="7">
        <v>0</v>
      </c>
      <c r="L3603" s="59"/>
      <c r="M3603" s="7">
        <v>0</v>
      </c>
    </row>
    <row r="3604" spans="1:22" customFormat="1" hidden="1">
      <c r="B3604" s="1" t="s">
        <v>3492</v>
      </c>
      <c r="C3604" s="4" t="s">
        <v>738</v>
      </c>
      <c r="D3604" s="10">
        <f>SUM(D3605)</f>
        <v>0</v>
      </c>
      <c r="E3604" s="58"/>
      <c r="F3604" s="96"/>
      <c r="G3604" s="10">
        <f>SUM(G3605)</f>
        <v>0</v>
      </c>
      <c r="H3604" s="58"/>
      <c r="I3604" s="96"/>
      <c r="J3604" s="10">
        <f>SUM(J3605)</f>
        <v>0</v>
      </c>
      <c r="L3604" s="59"/>
      <c r="M3604" s="10">
        <f>SUM(M3605)</f>
        <v>0</v>
      </c>
    </row>
    <row r="3605" spans="1:22" customFormat="1" hidden="1">
      <c r="B3605" s="5" t="s">
        <v>3493</v>
      </c>
      <c r="C3605" s="9" t="s">
        <v>740</v>
      </c>
      <c r="D3605" s="7">
        <v>0</v>
      </c>
      <c r="E3605" s="58"/>
      <c r="F3605" s="95"/>
      <c r="G3605" s="7">
        <v>0</v>
      </c>
      <c r="H3605" s="58"/>
      <c r="I3605" s="95"/>
      <c r="J3605" s="7">
        <v>0</v>
      </c>
      <c r="L3605" s="59"/>
      <c r="M3605" s="7">
        <v>0</v>
      </c>
    </row>
    <row r="3606" spans="1:22" customFormat="1" hidden="1">
      <c r="B3606" s="1" t="s">
        <v>3494</v>
      </c>
      <c r="C3606" s="2" t="s">
        <v>742</v>
      </c>
      <c r="D3606" s="10">
        <f>SUM(D3607)</f>
        <v>0</v>
      </c>
      <c r="E3606" s="58"/>
      <c r="F3606" s="96"/>
      <c r="G3606" s="10">
        <f>SUM(G3607)</f>
        <v>0</v>
      </c>
      <c r="H3606" s="58"/>
      <c r="I3606" s="96"/>
      <c r="J3606" s="10">
        <f>SUM(J3607)</f>
        <v>0</v>
      </c>
      <c r="L3606" s="59"/>
      <c r="M3606" s="10">
        <f>SUM(M3607)</f>
        <v>0</v>
      </c>
    </row>
    <row r="3607" spans="1:22" customFormat="1" hidden="1">
      <c r="B3607" s="5" t="s">
        <v>3495</v>
      </c>
      <c r="C3607" s="9" t="s">
        <v>744</v>
      </c>
      <c r="D3607" s="7">
        <v>0</v>
      </c>
      <c r="E3607" s="58"/>
      <c r="F3607" s="95"/>
      <c r="G3607" s="7">
        <v>0</v>
      </c>
      <c r="H3607" s="58"/>
      <c r="I3607" s="95"/>
      <c r="J3607" s="7">
        <v>0</v>
      </c>
      <c r="L3607" s="59"/>
      <c r="M3607" s="7">
        <v>0</v>
      </c>
    </row>
    <row r="3608" spans="1:22" customFormat="1">
      <c r="B3608" s="5"/>
      <c r="C3608" s="9"/>
      <c r="D3608" s="7"/>
      <c r="E3608" s="58"/>
      <c r="F3608" s="95"/>
      <c r="G3608" s="7"/>
      <c r="H3608" s="58"/>
      <c r="I3608" s="95"/>
      <c r="J3608" s="7"/>
      <c r="L3608" s="59"/>
      <c r="M3608" s="7"/>
      <c r="P3608" s="59"/>
      <c r="S3608" s="59"/>
    </row>
    <row r="3609" spans="1:22" customFormat="1">
      <c r="A3609" s="21" t="s">
        <v>5667</v>
      </c>
      <c r="B3609" s="75" t="s">
        <v>6006</v>
      </c>
      <c r="C3609" s="208" t="s">
        <v>6007</v>
      </c>
      <c r="D3609" s="7"/>
      <c r="E3609" s="58"/>
      <c r="F3609" s="95"/>
      <c r="G3609" s="7"/>
      <c r="H3609" s="58"/>
      <c r="I3609" s="95"/>
      <c r="J3609" s="7"/>
      <c r="L3609" s="59"/>
      <c r="M3609" s="209">
        <f>M3610</f>
        <v>0</v>
      </c>
      <c r="P3609" s="59"/>
      <c r="S3609" s="59"/>
    </row>
    <row r="3610" spans="1:22">
      <c r="A3610" s="21" t="s">
        <v>5618</v>
      </c>
      <c r="B3610" s="29" t="s">
        <v>6008</v>
      </c>
      <c r="C3610" s="36" t="s">
        <v>476</v>
      </c>
      <c r="D3610" s="129"/>
      <c r="E3610" s="108"/>
      <c r="F3610" s="133"/>
      <c r="G3610" s="129"/>
      <c r="H3610" s="108"/>
      <c r="I3610" s="133"/>
      <c r="J3610" s="129"/>
      <c r="K3610" s="59">
        <v>30000</v>
      </c>
      <c r="L3610" s="59"/>
      <c r="M3610" s="129">
        <v>0</v>
      </c>
      <c r="P3610" s="59">
        <f>M3610+N3610-O3610</f>
        <v>0</v>
      </c>
      <c r="S3610" s="59">
        <f>P3610+Q3610-R3610</f>
        <v>0</v>
      </c>
    </row>
    <row r="3611" spans="1:22">
      <c r="B3611" s="29"/>
      <c r="C3611" s="36"/>
      <c r="D3611" s="129"/>
      <c r="E3611" s="108"/>
      <c r="F3611" s="133"/>
      <c r="G3611" s="129"/>
      <c r="H3611" s="108"/>
      <c r="I3611" s="133"/>
      <c r="J3611" s="129"/>
      <c r="K3611" s="59"/>
      <c r="L3611" s="59"/>
      <c r="M3611" s="129"/>
      <c r="P3611" s="59"/>
      <c r="S3611" s="59"/>
    </row>
    <row r="3612" spans="1:22" s="33" customFormat="1" ht="15.75">
      <c r="A3612" s="33" t="s">
        <v>5618</v>
      </c>
      <c r="B3612" s="180" t="s">
        <v>5838</v>
      </c>
      <c r="C3612" s="181" t="s">
        <v>3496</v>
      </c>
      <c r="D3612" s="136">
        <f>D3613+D3683+D3748+D3841+D3877+D3939+D3962+D3980+D3985</f>
        <v>283687</v>
      </c>
      <c r="E3612" s="137"/>
      <c r="F3612" s="138"/>
      <c r="G3612" s="136">
        <f>G3613+G3683+G3748+G3841+G3877+G3939+G3962+G3980+G3985</f>
        <v>254834</v>
      </c>
      <c r="H3612" s="137"/>
      <c r="I3612" s="138"/>
      <c r="J3612" s="136">
        <f>J3613+J3683+J3748+J3841+J3877+J3939+J3962+J3980+J3985</f>
        <v>222146.21</v>
      </c>
      <c r="K3612" s="61"/>
      <c r="L3612" s="65"/>
      <c r="M3612" s="182">
        <f>M3613</f>
        <v>213576</v>
      </c>
      <c r="P3612" s="214">
        <f>SUM(P3613)</f>
        <v>142392</v>
      </c>
      <c r="S3612" s="214">
        <f>SUM(S3613)</f>
        <v>142392</v>
      </c>
      <c r="V3612" s="214">
        <f>V3613</f>
        <v>140686</v>
      </c>
    </row>
    <row r="3613" spans="1:22">
      <c r="A3613" s="21" t="s">
        <v>5618</v>
      </c>
      <c r="B3613" s="67" t="s">
        <v>5839</v>
      </c>
      <c r="C3613" s="67" t="s">
        <v>3</v>
      </c>
      <c r="D3613" s="130">
        <f>D3614+D3620+D3628+D3647+D3657+D3670+D3674+D3679</f>
        <v>268387</v>
      </c>
      <c r="E3613" s="108"/>
      <c r="F3613" s="106"/>
      <c r="G3613" s="130">
        <f>G3614+G3620+G3628+G3647+G3657+G3670+G3674+G3679</f>
        <v>240034</v>
      </c>
      <c r="H3613" s="108"/>
      <c r="I3613" s="106"/>
      <c r="J3613" s="130">
        <f>J3614+J3620+J3628+J3647+J3657+J3670+J3674+J3679</f>
        <v>218108.15</v>
      </c>
      <c r="L3613" s="65"/>
      <c r="M3613" s="123">
        <f>+M3628+M3614</f>
        <v>213576</v>
      </c>
      <c r="P3613" s="213">
        <f>SUM(P3614+P3628)</f>
        <v>142392</v>
      </c>
      <c r="S3613" s="213">
        <f>SUM(S3614+S3628)</f>
        <v>142392</v>
      </c>
      <c r="V3613" s="212">
        <f>V3614+V3628</f>
        <v>140686</v>
      </c>
    </row>
    <row r="3614" spans="1:22">
      <c r="A3614" s="21" t="s">
        <v>5618</v>
      </c>
      <c r="B3614" s="99" t="s">
        <v>5840</v>
      </c>
      <c r="C3614" s="71" t="s">
        <v>5</v>
      </c>
      <c r="D3614" s="130">
        <f>SUM(D3615:D3619)</f>
        <v>208032</v>
      </c>
      <c r="E3614" s="108"/>
      <c r="F3614" s="106"/>
      <c r="G3614" s="130">
        <f>SUM(G3615:G3619)</f>
        <v>189432</v>
      </c>
      <c r="H3614" s="108"/>
      <c r="I3614" s="106"/>
      <c r="J3614" s="130">
        <f>SUM(J3615:J3619)</f>
        <v>189432</v>
      </c>
      <c r="L3614" s="65"/>
      <c r="M3614" s="179">
        <f>SUM(M3615:M3619)</f>
        <v>194160</v>
      </c>
      <c r="P3614" s="212">
        <f>SUM(P3618)</f>
        <v>122976</v>
      </c>
      <c r="S3614" s="212">
        <f>SUM(S3618)</f>
        <v>122976</v>
      </c>
      <c r="V3614" s="212">
        <f>V3618</f>
        <v>127896</v>
      </c>
    </row>
    <row r="3615" spans="1:22" customFormat="1" hidden="1">
      <c r="B3615" s="5" t="s">
        <v>3497</v>
      </c>
      <c r="C3615" s="56" t="s">
        <v>7</v>
      </c>
      <c r="D3615" s="7">
        <v>0</v>
      </c>
      <c r="E3615" s="58"/>
      <c r="F3615" s="95"/>
      <c r="G3615" s="7">
        <v>0</v>
      </c>
      <c r="H3615" s="58"/>
      <c r="I3615" s="95"/>
      <c r="J3615" s="7">
        <v>0</v>
      </c>
      <c r="L3615" s="59"/>
      <c r="M3615" s="7">
        <v>0</v>
      </c>
    </row>
    <row r="3616" spans="1:22" customFormat="1" hidden="1">
      <c r="B3616" s="57" t="s">
        <v>3498</v>
      </c>
      <c r="C3616" s="56" t="s">
        <v>9</v>
      </c>
      <c r="D3616" s="7">
        <v>0</v>
      </c>
      <c r="E3616" s="58"/>
      <c r="F3616" s="95"/>
      <c r="G3616" s="7">
        <v>0</v>
      </c>
      <c r="H3616" s="58"/>
      <c r="I3616" s="95"/>
      <c r="J3616" s="7">
        <v>0</v>
      </c>
      <c r="L3616" s="59"/>
      <c r="M3616" s="7">
        <v>0</v>
      </c>
    </row>
    <row r="3617" spans="1:22" customFormat="1" hidden="1">
      <c r="B3617" s="57" t="s">
        <v>3499</v>
      </c>
      <c r="C3617" s="9" t="s">
        <v>11</v>
      </c>
      <c r="D3617" s="7">
        <v>0</v>
      </c>
      <c r="E3617" s="58"/>
      <c r="F3617" s="95"/>
      <c r="G3617" s="7">
        <v>0</v>
      </c>
      <c r="H3617" s="58"/>
      <c r="I3617" s="95"/>
      <c r="J3617" s="7">
        <v>0</v>
      </c>
      <c r="L3617" s="59"/>
      <c r="M3617" s="7">
        <v>0</v>
      </c>
    </row>
    <row r="3618" spans="1:22">
      <c r="A3618" s="21" t="s">
        <v>5618</v>
      </c>
      <c r="B3618" s="30" t="s">
        <v>5841</v>
      </c>
      <c r="C3618" s="36" t="s">
        <v>13</v>
      </c>
      <c r="D3618" s="128">
        <v>208032</v>
      </c>
      <c r="E3618" s="108">
        <f>IF(D3618&lt;G3618,G3618-D3618,0)</f>
        <v>0</v>
      </c>
      <c r="F3618" s="108">
        <f>IF(D3618&gt;G3618,D3618-G3618,0)</f>
        <v>18600</v>
      </c>
      <c r="G3618" s="128">
        <v>189432</v>
      </c>
      <c r="H3618" s="108"/>
      <c r="I3618" s="108"/>
      <c r="J3618" s="128">
        <f>+G3618+H3618-I3618</f>
        <v>189432</v>
      </c>
      <c r="L3618" s="65"/>
      <c r="M3618" s="128">
        <v>194160</v>
      </c>
      <c r="O3618" s="21">
        <v>71184</v>
      </c>
      <c r="P3618" s="59">
        <f>M3618+N3618-O3618</f>
        <v>122976</v>
      </c>
      <c r="S3618" s="59">
        <f>P3618+Q3618-R3618</f>
        <v>122976</v>
      </c>
      <c r="V3618" s="59">
        <v>127896</v>
      </c>
    </row>
    <row r="3619" spans="1:22" customFormat="1" hidden="1">
      <c r="B3619" s="5" t="s">
        <v>3500</v>
      </c>
      <c r="C3619" s="9" t="s">
        <v>15</v>
      </c>
      <c r="D3619" s="7">
        <v>0</v>
      </c>
      <c r="E3619" s="58"/>
      <c r="F3619" s="95"/>
      <c r="G3619" s="7">
        <v>0</v>
      </c>
      <c r="H3619" s="58"/>
      <c r="I3619" s="95"/>
      <c r="J3619" s="7">
        <v>0</v>
      </c>
      <c r="L3619" s="59"/>
      <c r="M3619" s="7">
        <v>0</v>
      </c>
    </row>
    <row r="3620" spans="1:22" customFormat="1" hidden="1">
      <c r="B3620" s="1" t="s">
        <v>3501</v>
      </c>
      <c r="C3620" s="4" t="s">
        <v>17</v>
      </c>
      <c r="D3620" s="10">
        <f>SUM(D3621:D3627)</f>
        <v>0</v>
      </c>
      <c r="E3620" s="58"/>
      <c r="F3620" s="96"/>
      <c r="G3620" s="10">
        <f>SUM(G3621:G3627)</f>
        <v>0</v>
      </c>
      <c r="H3620" s="58"/>
      <c r="I3620" s="96"/>
      <c r="J3620" s="10">
        <f>SUM(J3621:J3627)</f>
        <v>0</v>
      </c>
      <c r="L3620" s="59"/>
      <c r="M3620" s="10">
        <f>SUM(M3621:M3627)</f>
        <v>0</v>
      </c>
    </row>
    <row r="3621" spans="1:22" customFormat="1" hidden="1">
      <c r="B3621" s="5" t="s">
        <v>3502</v>
      </c>
      <c r="C3621" s="9" t="s">
        <v>19</v>
      </c>
      <c r="D3621" s="7">
        <v>0</v>
      </c>
      <c r="E3621" s="58"/>
      <c r="F3621" s="95"/>
      <c r="G3621" s="7">
        <v>0</v>
      </c>
      <c r="H3621" s="58"/>
      <c r="I3621" s="95"/>
      <c r="J3621" s="7">
        <v>0</v>
      </c>
      <c r="L3621" s="59"/>
      <c r="M3621" s="7">
        <v>0</v>
      </c>
    </row>
    <row r="3622" spans="1:22" customFormat="1" hidden="1">
      <c r="B3622" s="5" t="s">
        <v>3503</v>
      </c>
      <c r="C3622" s="56" t="s">
        <v>21</v>
      </c>
      <c r="D3622" s="7">
        <v>0</v>
      </c>
      <c r="E3622" s="58"/>
      <c r="F3622" s="95"/>
      <c r="G3622" s="7">
        <v>0</v>
      </c>
      <c r="H3622" s="58"/>
      <c r="I3622" s="95"/>
      <c r="J3622" s="7">
        <v>0</v>
      </c>
      <c r="L3622" s="59"/>
      <c r="M3622" s="7">
        <v>0</v>
      </c>
    </row>
    <row r="3623" spans="1:22" customFormat="1" hidden="1">
      <c r="B3623" s="5" t="s">
        <v>3504</v>
      </c>
      <c r="C3623" s="9" t="s">
        <v>23</v>
      </c>
      <c r="D3623" s="7">
        <v>0</v>
      </c>
      <c r="E3623" s="58"/>
      <c r="F3623" s="95"/>
      <c r="G3623" s="7">
        <v>0</v>
      </c>
      <c r="H3623" s="58"/>
      <c r="I3623" s="95"/>
      <c r="J3623" s="7">
        <v>0</v>
      </c>
      <c r="L3623" s="59"/>
      <c r="M3623" s="7">
        <v>0</v>
      </c>
    </row>
    <row r="3624" spans="1:22" customFormat="1" hidden="1">
      <c r="B3624" s="5" t="s">
        <v>3505</v>
      </c>
      <c r="C3624" s="9" t="s">
        <v>25</v>
      </c>
      <c r="D3624" s="7">
        <v>0</v>
      </c>
      <c r="E3624" s="58"/>
      <c r="F3624" s="95"/>
      <c r="G3624" s="7">
        <v>0</v>
      </c>
      <c r="H3624" s="58"/>
      <c r="I3624" s="95"/>
      <c r="J3624" s="7">
        <v>0</v>
      </c>
      <c r="L3624" s="59"/>
      <c r="M3624" s="7">
        <v>0</v>
      </c>
    </row>
    <row r="3625" spans="1:22" customFormat="1" hidden="1">
      <c r="B3625" s="5" t="s">
        <v>3506</v>
      </c>
      <c r="C3625" s="9" t="s">
        <v>27</v>
      </c>
      <c r="D3625" s="7">
        <v>0</v>
      </c>
      <c r="E3625" s="58"/>
      <c r="F3625" s="95"/>
      <c r="G3625" s="7">
        <v>0</v>
      </c>
      <c r="H3625" s="58"/>
      <c r="I3625" s="95"/>
      <c r="J3625" s="7">
        <v>0</v>
      </c>
      <c r="L3625" s="59"/>
      <c r="M3625" s="7">
        <v>0</v>
      </c>
    </row>
    <row r="3626" spans="1:22" customFormat="1" hidden="1">
      <c r="B3626" s="5" t="s">
        <v>3507</v>
      </c>
      <c r="C3626" s="9" t="s">
        <v>29</v>
      </c>
      <c r="D3626" s="7">
        <v>0</v>
      </c>
      <c r="E3626" s="58"/>
      <c r="F3626" s="95"/>
      <c r="G3626" s="7">
        <v>0</v>
      </c>
      <c r="H3626" s="58"/>
      <c r="I3626" s="95"/>
      <c r="J3626" s="7">
        <v>0</v>
      </c>
      <c r="L3626" s="59"/>
      <c r="M3626" s="7">
        <v>0</v>
      </c>
    </row>
    <row r="3627" spans="1:22" customFormat="1" hidden="1">
      <c r="B3627" s="5" t="s">
        <v>3508</v>
      </c>
      <c r="C3627" s="9" t="s">
        <v>31</v>
      </c>
      <c r="D3627" s="7">
        <v>0</v>
      </c>
      <c r="E3627" s="58"/>
      <c r="F3627" s="95"/>
      <c r="G3627" s="7">
        <v>0</v>
      </c>
      <c r="H3627" s="58"/>
      <c r="I3627" s="95"/>
      <c r="J3627" s="7">
        <v>0</v>
      </c>
      <c r="L3627" s="59"/>
      <c r="M3627" s="7">
        <v>0</v>
      </c>
    </row>
    <row r="3628" spans="1:22">
      <c r="A3628" s="21" t="s">
        <v>5618</v>
      </c>
      <c r="B3628" s="99" t="s">
        <v>5842</v>
      </c>
      <c r="C3628" s="71" t="s">
        <v>33</v>
      </c>
      <c r="D3628" s="125">
        <f>SUM(D3629:D3646)</f>
        <v>20755</v>
      </c>
      <c r="E3628" s="108"/>
      <c r="F3628" s="126"/>
      <c r="G3628" s="125">
        <f>SUM(G3629:G3646)</f>
        <v>26002</v>
      </c>
      <c r="H3628" s="108"/>
      <c r="I3628" s="126"/>
      <c r="J3628" s="125">
        <f>SUM(J3629:J3646)</f>
        <v>26002</v>
      </c>
      <c r="L3628" s="65"/>
      <c r="M3628" s="178">
        <f>SUM(M3629:M3646)</f>
        <v>19416</v>
      </c>
      <c r="P3628" s="212">
        <f>SUM(P3631:P3633)</f>
        <v>19416</v>
      </c>
      <c r="S3628" s="212">
        <f>SUM(S3631:S3633)</f>
        <v>19416</v>
      </c>
      <c r="V3628" s="212">
        <f>V3631+V3633</f>
        <v>12790</v>
      </c>
    </row>
    <row r="3629" spans="1:22" customFormat="1" hidden="1">
      <c r="B3629" s="5" t="s">
        <v>3509</v>
      </c>
      <c r="C3629" s="9" t="s">
        <v>35</v>
      </c>
      <c r="D3629" s="7">
        <v>0</v>
      </c>
      <c r="E3629" s="58"/>
      <c r="F3629" s="95"/>
      <c r="G3629" s="7">
        <v>0</v>
      </c>
      <c r="H3629" s="58"/>
      <c r="I3629" s="95"/>
      <c r="J3629" s="7">
        <v>0</v>
      </c>
      <c r="L3629" s="59"/>
      <c r="M3629" s="7">
        <v>0</v>
      </c>
    </row>
    <row r="3630" spans="1:22" customFormat="1" hidden="1">
      <c r="B3630" s="5" t="s">
        <v>3510</v>
      </c>
      <c r="C3630" s="9" t="s">
        <v>37</v>
      </c>
      <c r="D3630" s="7">
        <v>0</v>
      </c>
      <c r="E3630" s="58"/>
      <c r="F3630" s="95"/>
      <c r="G3630" s="7">
        <v>0</v>
      </c>
      <c r="H3630" s="58"/>
      <c r="I3630" s="95"/>
      <c r="J3630" s="7">
        <v>0</v>
      </c>
      <c r="L3630" s="59"/>
      <c r="M3630" s="7">
        <v>0</v>
      </c>
    </row>
    <row r="3631" spans="1:22">
      <c r="A3631" s="21" t="s">
        <v>5618</v>
      </c>
      <c r="B3631" s="30" t="s">
        <v>5843</v>
      </c>
      <c r="C3631" s="36" t="s">
        <v>39</v>
      </c>
      <c r="D3631" s="128">
        <v>3419</v>
      </c>
      <c r="E3631" s="108">
        <f>IF(D3631&lt;G3631,G3631-D3631,0)</f>
        <v>865</v>
      </c>
      <c r="F3631" s="108">
        <f>IF(D3631&gt;G3631,D3631-G3631,0)</f>
        <v>0</v>
      </c>
      <c r="G3631" s="128">
        <v>4284</v>
      </c>
      <c r="H3631" s="108"/>
      <c r="I3631" s="108"/>
      <c r="J3631" s="128">
        <f>+G3631+H3631-I3631</f>
        <v>4284</v>
      </c>
      <c r="L3631" s="65"/>
      <c r="M3631" s="128">
        <v>3236</v>
      </c>
      <c r="P3631" s="59">
        <f>M3631+N3631-O3631</f>
        <v>3236</v>
      </c>
      <c r="S3631" s="59">
        <f>P3631+Q3631-R3631</f>
        <v>3236</v>
      </c>
      <c r="U3631" s="21">
        <v>1186</v>
      </c>
      <c r="V3631" s="59">
        <v>2132</v>
      </c>
    </row>
    <row r="3632" spans="1:22" customFormat="1" hidden="1">
      <c r="B3632" s="5" t="s">
        <v>3511</v>
      </c>
      <c r="C3632" s="9" t="s">
        <v>41</v>
      </c>
      <c r="D3632" s="7">
        <v>0</v>
      </c>
      <c r="E3632" s="58"/>
      <c r="F3632" s="95"/>
      <c r="G3632" s="7">
        <v>0</v>
      </c>
      <c r="H3632" s="58"/>
      <c r="I3632" s="95"/>
      <c r="J3632" s="7">
        <v>0</v>
      </c>
      <c r="L3632" s="59"/>
      <c r="M3632" s="7">
        <v>0</v>
      </c>
    </row>
    <row r="3633" spans="1:22">
      <c r="A3633" s="21" t="s">
        <v>5618</v>
      </c>
      <c r="B3633" s="30" t="s">
        <v>5844</v>
      </c>
      <c r="C3633" s="36" t="s">
        <v>43</v>
      </c>
      <c r="D3633" s="128">
        <v>17336</v>
      </c>
      <c r="E3633" s="108">
        <f>IF(D3633&lt;G3633,G3633-D3633,0)</f>
        <v>4382</v>
      </c>
      <c r="F3633" s="108">
        <f>IF(D3633&gt;G3633,D3633-G3633,0)</f>
        <v>0</v>
      </c>
      <c r="G3633" s="128">
        <v>21718</v>
      </c>
      <c r="H3633" s="108"/>
      <c r="I3633" s="108"/>
      <c r="J3633" s="128">
        <f>+G3633+H3633-I3633</f>
        <v>21718</v>
      </c>
      <c r="L3633" s="65"/>
      <c r="M3633" s="128">
        <v>16180</v>
      </c>
      <c r="P3633" s="59">
        <f>M3633+N3633-O3633</f>
        <v>16180</v>
      </c>
      <c r="S3633" s="59">
        <f>P3633+Q3633-R3633</f>
        <v>16180</v>
      </c>
      <c r="U3633" s="21">
        <v>5932</v>
      </c>
      <c r="V3633" s="59">
        <v>10658</v>
      </c>
    </row>
    <row r="3634" spans="1:22" customFormat="1" hidden="1">
      <c r="B3634" s="5" t="s">
        <v>3512</v>
      </c>
      <c r="C3634" s="9" t="s">
        <v>45</v>
      </c>
      <c r="D3634" s="7">
        <v>0</v>
      </c>
      <c r="E3634" s="58"/>
      <c r="F3634" s="95"/>
      <c r="G3634" s="7">
        <v>0</v>
      </c>
      <c r="H3634" s="58"/>
      <c r="I3634" s="95"/>
      <c r="J3634" s="7">
        <v>0</v>
      </c>
      <c r="L3634" s="59"/>
      <c r="M3634" s="7">
        <v>0</v>
      </c>
    </row>
    <row r="3635" spans="1:22" customFormat="1" hidden="1">
      <c r="B3635" s="5" t="s">
        <v>3513</v>
      </c>
      <c r="C3635" s="56" t="s">
        <v>47</v>
      </c>
      <c r="D3635" s="7">
        <v>0</v>
      </c>
      <c r="E3635" s="58"/>
      <c r="F3635" s="95"/>
      <c r="G3635" s="7">
        <v>0</v>
      </c>
      <c r="H3635" s="58"/>
      <c r="I3635" s="95"/>
      <c r="J3635" s="7">
        <v>0</v>
      </c>
      <c r="L3635" s="59"/>
      <c r="M3635" s="7">
        <v>0</v>
      </c>
    </row>
    <row r="3636" spans="1:22" customFormat="1" hidden="1">
      <c r="B3636" s="5" t="s">
        <v>3514</v>
      </c>
      <c r="C3636" s="9" t="s">
        <v>49</v>
      </c>
      <c r="D3636" s="7">
        <v>0</v>
      </c>
      <c r="E3636" s="58"/>
      <c r="F3636" s="95"/>
      <c r="G3636" s="7">
        <v>0</v>
      </c>
      <c r="H3636" s="58"/>
      <c r="I3636" s="95"/>
      <c r="J3636" s="7">
        <v>0</v>
      </c>
      <c r="L3636" s="59"/>
      <c r="M3636" s="7">
        <v>0</v>
      </c>
    </row>
    <row r="3637" spans="1:22" customFormat="1" hidden="1">
      <c r="B3637" s="5" t="s">
        <v>3515</v>
      </c>
      <c r="C3637" s="9" t="s">
        <v>51</v>
      </c>
      <c r="D3637" s="7">
        <v>0</v>
      </c>
      <c r="E3637" s="58"/>
      <c r="F3637" s="95"/>
      <c r="G3637" s="7">
        <v>0</v>
      </c>
      <c r="H3637" s="58"/>
      <c r="I3637" s="95"/>
      <c r="J3637" s="7">
        <v>0</v>
      </c>
      <c r="L3637" s="59"/>
      <c r="M3637" s="7">
        <v>0</v>
      </c>
    </row>
    <row r="3638" spans="1:22" customFormat="1" hidden="1">
      <c r="B3638" s="5" t="s">
        <v>3516</v>
      </c>
      <c r="C3638" s="9" t="s">
        <v>53</v>
      </c>
      <c r="D3638" s="7">
        <v>0</v>
      </c>
      <c r="E3638" s="58"/>
      <c r="F3638" s="95"/>
      <c r="G3638" s="7">
        <v>0</v>
      </c>
      <c r="H3638" s="58"/>
      <c r="I3638" s="95"/>
      <c r="J3638" s="7">
        <v>0</v>
      </c>
      <c r="L3638" s="59"/>
      <c r="M3638" s="7">
        <v>0</v>
      </c>
    </row>
    <row r="3639" spans="1:22" customFormat="1" hidden="1">
      <c r="B3639" s="5" t="s">
        <v>3517</v>
      </c>
      <c r="C3639" s="9" t="s">
        <v>55</v>
      </c>
      <c r="D3639" s="7">
        <v>0</v>
      </c>
      <c r="E3639" s="58"/>
      <c r="F3639" s="95"/>
      <c r="G3639" s="7">
        <v>0</v>
      </c>
      <c r="H3639" s="58"/>
      <c r="I3639" s="95"/>
      <c r="J3639" s="7">
        <v>0</v>
      </c>
      <c r="L3639" s="59"/>
      <c r="M3639" s="7">
        <v>0</v>
      </c>
    </row>
    <row r="3640" spans="1:22" customFormat="1" hidden="1">
      <c r="B3640" s="5" t="s">
        <v>3518</v>
      </c>
      <c r="C3640" s="9" t="s">
        <v>57</v>
      </c>
      <c r="D3640" s="7">
        <v>0</v>
      </c>
      <c r="E3640" s="58"/>
      <c r="F3640" s="95"/>
      <c r="G3640" s="7">
        <v>0</v>
      </c>
      <c r="H3640" s="58"/>
      <c r="I3640" s="95"/>
      <c r="J3640" s="7">
        <v>0</v>
      </c>
      <c r="L3640" s="59"/>
      <c r="M3640" s="7">
        <v>0</v>
      </c>
    </row>
    <row r="3641" spans="1:22" customFormat="1" hidden="1">
      <c r="B3641" s="5" t="s">
        <v>3519</v>
      </c>
      <c r="C3641" s="9" t="s">
        <v>59</v>
      </c>
      <c r="D3641" s="7">
        <v>0</v>
      </c>
      <c r="E3641" s="58"/>
      <c r="F3641" s="95"/>
      <c r="G3641" s="7">
        <v>0</v>
      </c>
      <c r="H3641" s="58"/>
      <c r="I3641" s="95"/>
      <c r="J3641" s="7">
        <v>0</v>
      </c>
      <c r="L3641" s="59"/>
      <c r="M3641" s="7">
        <v>0</v>
      </c>
    </row>
    <row r="3642" spans="1:22" customFormat="1" hidden="1">
      <c r="B3642" s="5" t="s">
        <v>3520</v>
      </c>
      <c r="C3642" s="9" t="s">
        <v>61</v>
      </c>
      <c r="D3642" s="7">
        <v>0</v>
      </c>
      <c r="E3642" s="58"/>
      <c r="F3642" s="95"/>
      <c r="G3642" s="7">
        <v>0</v>
      </c>
      <c r="H3642" s="58"/>
      <c r="I3642" s="95"/>
      <c r="J3642" s="7">
        <v>0</v>
      </c>
      <c r="L3642" s="59"/>
      <c r="M3642" s="7">
        <v>0</v>
      </c>
    </row>
    <row r="3643" spans="1:22" customFormat="1" hidden="1">
      <c r="B3643" s="5" t="s">
        <v>3521</v>
      </c>
      <c r="C3643" s="56" t="s">
        <v>63</v>
      </c>
      <c r="D3643" s="7">
        <v>0</v>
      </c>
      <c r="E3643" s="58"/>
      <c r="F3643" s="95"/>
      <c r="G3643" s="7">
        <v>0</v>
      </c>
      <c r="H3643" s="58"/>
      <c r="I3643" s="95"/>
      <c r="J3643" s="7">
        <v>0</v>
      </c>
      <c r="L3643" s="59"/>
      <c r="M3643" s="7">
        <v>0</v>
      </c>
    </row>
    <row r="3644" spans="1:22" customFormat="1" hidden="1">
      <c r="B3644" s="5" t="s">
        <v>3522</v>
      </c>
      <c r="C3644" s="56" t="s">
        <v>65</v>
      </c>
      <c r="D3644" s="7">
        <v>0</v>
      </c>
      <c r="E3644" s="58"/>
      <c r="F3644" s="95"/>
      <c r="G3644" s="7">
        <v>0</v>
      </c>
      <c r="H3644" s="58"/>
      <c r="I3644" s="95"/>
      <c r="J3644" s="7">
        <v>0</v>
      </c>
      <c r="L3644" s="59"/>
      <c r="M3644" s="7">
        <v>0</v>
      </c>
    </row>
    <row r="3645" spans="1:22" customFormat="1" hidden="1">
      <c r="B3645" s="5" t="s">
        <v>3523</v>
      </c>
      <c r="C3645" s="56" t="s">
        <v>67</v>
      </c>
      <c r="D3645" s="7">
        <v>0</v>
      </c>
      <c r="E3645" s="58"/>
      <c r="F3645" s="95"/>
      <c r="G3645" s="7">
        <v>0</v>
      </c>
      <c r="H3645" s="58"/>
      <c r="I3645" s="95"/>
      <c r="J3645" s="7">
        <v>0</v>
      </c>
      <c r="L3645" s="59"/>
      <c r="M3645" s="7">
        <v>0</v>
      </c>
    </row>
    <row r="3646" spans="1:22" customFormat="1" hidden="1">
      <c r="B3646" s="5" t="s">
        <v>3524</v>
      </c>
      <c r="C3646" s="9" t="s">
        <v>69</v>
      </c>
      <c r="D3646" s="7">
        <v>0</v>
      </c>
      <c r="E3646" s="58"/>
      <c r="F3646" s="95"/>
      <c r="G3646" s="7">
        <v>0</v>
      </c>
      <c r="H3646" s="58"/>
      <c r="I3646" s="95"/>
      <c r="J3646" s="7">
        <v>0</v>
      </c>
      <c r="L3646" s="59"/>
      <c r="M3646" s="7">
        <v>0</v>
      </c>
    </row>
    <row r="3647" spans="1:22" hidden="1">
      <c r="A3647" s="21" t="s">
        <v>5618</v>
      </c>
      <c r="B3647" s="99" t="s">
        <v>5845</v>
      </c>
      <c r="C3647" s="71" t="s">
        <v>71</v>
      </c>
      <c r="D3647" s="125">
        <f>SUM(D3648:D3656)</f>
        <v>35000</v>
      </c>
      <c r="E3647" s="108"/>
      <c r="F3647" s="126"/>
      <c r="G3647" s="125">
        <f>SUM(G3648:G3656)</f>
        <v>20000</v>
      </c>
      <c r="H3647" s="108"/>
      <c r="I3647" s="126"/>
      <c r="J3647" s="125">
        <f>SUM(J3648:J3656)</f>
        <v>2207.1499999999996</v>
      </c>
      <c r="L3647" s="65"/>
      <c r="M3647" s="125">
        <f>SUM(M3648:M3656)</f>
        <v>0</v>
      </c>
    </row>
    <row r="3648" spans="1:22" customFormat="1" hidden="1">
      <c r="B3648" s="5" t="s">
        <v>3525</v>
      </c>
      <c r="C3648" s="9" t="s">
        <v>73</v>
      </c>
      <c r="D3648" s="7">
        <v>0</v>
      </c>
      <c r="E3648" s="58"/>
      <c r="F3648" s="95"/>
      <c r="G3648" s="7">
        <v>0</v>
      </c>
      <c r="H3648" s="58"/>
      <c r="I3648" s="95"/>
      <c r="J3648" s="7">
        <v>0</v>
      </c>
      <c r="L3648" s="59"/>
      <c r="M3648" s="7">
        <v>0</v>
      </c>
    </row>
    <row r="3649" spans="1:13" customFormat="1" hidden="1">
      <c r="B3649" s="5" t="s">
        <v>3526</v>
      </c>
      <c r="C3649" s="9" t="s">
        <v>75</v>
      </c>
      <c r="D3649" s="7">
        <v>0</v>
      </c>
      <c r="E3649" s="58"/>
      <c r="F3649" s="95"/>
      <c r="G3649" s="7">
        <v>0</v>
      </c>
      <c r="H3649" s="58"/>
      <c r="I3649" s="95"/>
      <c r="J3649" s="7">
        <v>0</v>
      </c>
      <c r="L3649" s="59"/>
      <c r="M3649" s="7">
        <v>0</v>
      </c>
    </row>
    <row r="3650" spans="1:13" customFormat="1" hidden="1">
      <c r="B3650" s="5" t="s">
        <v>3527</v>
      </c>
      <c r="C3650" s="9" t="s">
        <v>77</v>
      </c>
      <c r="D3650" s="7">
        <v>0</v>
      </c>
      <c r="E3650" s="58"/>
      <c r="F3650" s="95"/>
      <c r="G3650" s="7">
        <v>0</v>
      </c>
      <c r="H3650" s="58"/>
      <c r="I3650" s="95"/>
      <c r="J3650" s="7">
        <v>0</v>
      </c>
      <c r="L3650" s="59"/>
      <c r="M3650" s="7">
        <v>0</v>
      </c>
    </row>
    <row r="3651" spans="1:13" customFormat="1" hidden="1">
      <c r="B3651" s="5" t="s">
        <v>3528</v>
      </c>
      <c r="C3651" s="9" t="s">
        <v>79</v>
      </c>
      <c r="D3651" s="7">
        <v>0</v>
      </c>
      <c r="E3651" s="58"/>
      <c r="F3651" s="95"/>
      <c r="G3651" s="7">
        <v>0</v>
      </c>
      <c r="H3651" s="58"/>
      <c r="I3651" s="95"/>
      <c r="J3651" s="7">
        <v>0</v>
      </c>
      <c r="L3651" s="59"/>
      <c r="M3651" s="7">
        <v>0</v>
      </c>
    </row>
    <row r="3652" spans="1:13" hidden="1">
      <c r="A3652" s="21" t="s">
        <v>5618</v>
      </c>
      <c r="B3652" s="30" t="s">
        <v>5913</v>
      </c>
      <c r="C3652" s="36" t="s">
        <v>83</v>
      </c>
      <c r="D3652" s="128">
        <v>30000</v>
      </c>
      <c r="E3652" s="108">
        <f>IF(D3652&lt;G3652,G3652-D3652,0)</f>
        <v>0</v>
      </c>
      <c r="F3652" s="108">
        <f>IF(D3652&gt;G3652,D3652-G3652,0)</f>
        <v>15000</v>
      </c>
      <c r="G3652" s="128">
        <v>15000</v>
      </c>
      <c r="H3652" s="108"/>
      <c r="I3652" s="108">
        <v>12792.85</v>
      </c>
      <c r="J3652" s="128">
        <f>+G3652+H3652-I3652</f>
        <v>2207.1499999999996</v>
      </c>
      <c r="L3652" s="65"/>
      <c r="M3652" s="128">
        <v>0</v>
      </c>
    </row>
    <row r="3653" spans="1:13" hidden="1">
      <c r="A3653" s="21" t="s">
        <v>5618</v>
      </c>
      <c r="B3653" s="30" t="s">
        <v>5846</v>
      </c>
      <c r="C3653" s="36" t="s">
        <v>79</v>
      </c>
      <c r="D3653" s="128">
        <v>5000</v>
      </c>
      <c r="E3653" s="108">
        <f>IF(D3653&lt;G3653,G3653-D3653,0)</f>
        <v>0</v>
      </c>
      <c r="F3653" s="108">
        <f>IF(D3653&gt;G3653,D3653-G3653,0)</f>
        <v>0</v>
      </c>
      <c r="G3653" s="128">
        <v>5000</v>
      </c>
      <c r="H3653" s="108"/>
      <c r="I3653" s="108">
        <v>5000</v>
      </c>
      <c r="J3653" s="128">
        <f>+G3653+H3653-I3653</f>
        <v>0</v>
      </c>
      <c r="L3653" s="65"/>
      <c r="M3653" s="128">
        <f>+J3653+K3653-L3653</f>
        <v>0</v>
      </c>
    </row>
    <row r="3654" spans="1:13" customFormat="1" hidden="1">
      <c r="B3654" s="5" t="s">
        <v>3529</v>
      </c>
      <c r="C3654" s="9" t="s">
        <v>85</v>
      </c>
      <c r="D3654" s="7">
        <v>0</v>
      </c>
      <c r="E3654" s="58"/>
      <c r="F3654" s="95"/>
      <c r="G3654" s="7">
        <v>0</v>
      </c>
      <c r="H3654" s="58"/>
      <c r="I3654" s="95"/>
      <c r="J3654" s="7">
        <v>0</v>
      </c>
      <c r="L3654" s="59"/>
      <c r="M3654" s="7">
        <v>0</v>
      </c>
    </row>
    <row r="3655" spans="1:13" customFormat="1" hidden="1">
      <c r="B3655" s="5" t="s">
        <v>3530</v>
      </c>
      <c r="C3655" s="9" t="s">
        <v>87</v>
      </c>
      <c r="D3655" s="7">
        <v>0</v>
      </c>
      <c r="E3655" s="58"/>
      <c r="F3655" s="95"/>
      <c r="G3655" s="7">
        <v>0</v>
      </c>
      <c r="H3655" s="58"/>
      <c r="I3655" s="95"/>
      <c r="J3655" s="7">
        <v>0</v>
      </c>
      <c r="L3655" s="59"/>
      <c r="M3655" s="7">
        <v>0</v>
      </c>
    </row>
    <row r="3656" spans="1:13" customFormat="1" hidden="1">
      <c r="B3656" s="5" t="s">
        <v>3531</v>
      </c>
      <c r="C3656" s="9" t="s">
        <v>89</v>
      </c>
      <c r="D3656" s="7">
        <v>0</v>
      </c>
      <c r="E3656" s="58"/>
      <c r="F3656" s="95"/>
      <c r="G3656" s="7">
        <v>0</v>
      </c>
      <c r="H3656" s="58"/>
      <c r="I3656" s="95"/>
      <c r="J3656" s="7">
        <v>0</v>
      </c>
      <c r="L3656" s="59"/>
      <c r="M3656" s="7">
        <v>0</v>
      </c>
    </row>
    <row r="3657" spans="1:13" customFormat="1" hidden="1">
      <c r="B3657" s="1" t="s">
        <v>3532</v>
      </c>
      <c r="C3657" s="4" t="s">
        <v>91</v>
      </c>
      <c r="D3657" s="10">
        <f>SUM(D3658:D3669)</f>
        <v>0</v>
      </c>
      <c r="E3657" s="58"/>
      <c r="F3657" s="96"/>
      <c r="G3657" s="10">
        <f>SUM(G3658:G3669)</f>
        <v>0</v>
      </c>
      <c r="H3657" s="58"/>
      <c r="I3657" s="96"/>
      <c r="J3657" s="10">
        <f>SUM(J3658:J3669)</f>
        <v>0</v>
      </c>
      <c r="L3657" s="59"/>
      <c r="M3657" s="10">
        <f>SUM(M3658:M3669)</f>
        <v>0</v>
      </c>
    </row>
    <row r="3658" spans="1:13" customFormat="1" hidden="1">
      <c r="B3658" s="5" t="s">
        <v>3533</v>
      </c>
      <c r="C3658" s="9" t="s">
        <v>93</v>
      </c>
      <c r="D3658" s="7">
        <v>0</v>
      </c>
      <c r="E3658" s="58"/>
      <c r="F3658" s="95"/>
      <c r="G3658" s="7">
        <v>0</v>
      </c>
      <c r="H3658" s="58"/>
      <c r="I3658" s="95"/>
      <c r="J3658" s="7">
        <v>0</v>
      </c>
      <c r="L3658" s="59"/>
      <c r="M3658" s="7">
        <v>0</v>
      </c>
    </row>
    <row r="3659" spans="1:13" customFormat="1" hidden="1">
      <c r="B3659" s="5" t="s">
        <v>3533</v>
      </c>
      <c r="C3659" s="9" t="s">
        <v>95</v>
      </c>
      <c r="D3659" s="7">
        <v>0</v>
      </c>
      <c r="E3659" s="58"/>
      <c r="F3659" s="95"/>
      <c r="G3659" s="7">
        <v>0</v>
      </c>
      <c r="H3659" s="58"/>
      <c r="I3659" s="95"/>
      <c r="J3659" s="7">
        <v>0</v>
      </c>
      <c r="L3659" s="59"/>
      <c r="M3659" s="7">
        <v>0</v>
      </c>
    </row>
    <row r="3660" spans="1:13" customFormat="1" hidden="1">
      <c r="B3660" s="5" t="s">
        <v>3534</v>
      </c>
      <c r="C3660" s="9" t="s">
        <v>97</v>
      </c>
      <c r="D3660" s="7">
        <v>0</v>
      </c>
      <c r="E3660" s="58"/>
      <c r="F3660" s="95"/>
      <c r="G3660" s="7">
        <v>0</v>
      </c>
      <c r="H3660" s="58"/>
      <c r="I3660" s="95"/>
      <c r="J3660" s="7">
        <v>0</v>
      </c>
      <c r="L3660" s="59"/>
      <c r="M3660" s="7">
        <v>0</v>
      </c>
    </row>
    <row r="3661" spans="1:13" customFormat="1" hidden="1">
      <c r="B3661" s="5" t="s">
        <v>3535</v>
      </c>
      <c r="C3661" s="56" t="s">
        <v>99</v>
      </c>
      <c r="D3661" s="7">
        <v>0</v>
      </c>
      <c r="E3661" s="58"/>
      <c r="F3661" s="95"/>
      <c r="G3661" s="7">
        <v>0</v>
      </c>
      <c r="H3661" s="58"/>
      <c r="I3661" s="95"/>
      <c r="J3661" s="7">
        <v>0</v>
      </c>
      <c r="L3661" s="59"/>
      <c r="M3661" s="7">
        <v>0</v>
      </c>
    </row>
    <row r="3662" spans="1:13" customFormat="1" hidden="1">
      <c r="B3662" s="5" t="s">
        <v>3536</v>
      </c>
      <c r="C3662" s="9" t="s">
        <v>101</v>
      </c>
      <c r="D3662" s="7">
        <v>0</v>
      </c>
      <c r="E3662" s="58"/>
      <c r="F3662" s="95"/>
      <c r="G3662" s="7">
        <v>0</v>
      </c>
      <c r="H3662" s="58"/>
      <c r="I3662" s="95"/>
      <c r="J3662" s="7">
        <v>0</v>
      </c>
      <c r="L3662" s="59"/>
      <c r="M3662" s="7">
        <v>0</v>
      </c>
    </row>
    <row r="3663" spans="1:13" customFormat="1" hidden="1">
      <c r="B3663" s="5" t="s">
        <v>3537</v>
      </c>
      <c r="C3663" s="56" t="s">
        <v>103</v>
      </c>
      <c r="D3663" s="7">
        <v>0</v>
      </c>
      <c r="E3663" s="58"/>
      <c r="F3663" s="95"/>
      <c r="G3663" s="7">
        <v>0</v>
      </c>
      <c r="H3663" s="58"/>
      <c r="I3663" s="95"/>
      <c r="J3663" s="7">
        <v>0</v>
      </c>
      <c r="L3663" s="59"/>
      <c r="M3663" s="7">
        <v>0</v>
      </c>
    </row>
    <row r="3664" spans="1:13" customFormat="1" hidden="1">
      <c r="B3664" s="5" t="s">
        <v>3538</v>
      </c>
      <c r="C3664" s="56" t="s">
        <v>105</v>
      </c>
      <c r="D3664" s="7">
        <v>0</v>
      </c>
      <c r="E3664" s="58"/>
      <c r="F3664" s="95"/>
      <c r="G3664" s="7">
        <v>0</v>
      </c>
      <c r="H3664" s="58"/>
      <c r="I3664" s="95"/>
      <c r="J3664" s="7">
        <v>0</v>
      </c>
      <c r="L3664" s="59"/>
      <c r="M3664" s="7">
        <v>0</v>
      </c>
    </row>
    <row r="3665" spans="1:13" customFormat="1" hidden="1">
      <c r="B3665" s="5" t="s">
        <v>3539</v>
      </c>
      <c r="C3665" s="56" t="s">
        <v>107</v>
      </c>
      <c r="D3665" s="7">
        <v>0</v>
      </c>
      <c r="E3665" s="58"/>
      <c r="F3665" s="95"/>
      <c r="G3665" s="7">
        <v>0</v>
      </c>
      <c r="H3665" s="58"/>
      <c r="I3665" s="95"/>
      <c r="J3665" s="7">
        <v>0</v>
      </c>
      <c r="L3665" s="59"/>
      <c r="M3665" s="7">
        <v>0</v>
      </c>
    </row>
    <row r="3666" spans="1:13" customFormat="1" hidden="1">
      <c r="B3666" s="5" t="s">
        <v>3540</v>
      </c>
      <c r="C3666" s="9" t="s">
        <v>109</v>
      </c>
      <c r="D3666" s="7">
        <v>0</v>
      </c>
      <c r="E3666" s="58"/>
      <c r="F3666" s="95"/>
      <c r="G3666" s="7">
        <v>0</v>
      </c>
      <c r="H3666" s="58"/>
      <c r="I3666" s="95"/>
      <c r="J3666" s="7">
        <v>0</v>
      </c>
      <c r="L3666" s="59"/>
      <c r="M3666" s="7">
        <v>0</v>
      </c>
    </row>
    <row r="3667" spans="1:13" customFormat="1" hidden="1">
      <c r="B3667" s="5" t="s">
        <v>3541</v>
      </c>
      <c r="C3667" s="9" t="s">
        <v>111</v>
      </c>
      <c r="D3667" s="7">
        <v>0</v>
      </c>
      <c r="E3667" s="58"/>
      <c r="F3667" s="95"/>
      <c r="G3667" s="7">
        <v>0</v>
      </c>
      <c r="H3667" s="58"/>
      <c r="I3667" s="95"/>
      <c r="J3667" s="7">
        <v>0</v>
      </c>
      <c r="L3667" s="59"/>
      <c r="M3667" s="7">
        <v>0</v>
      </c>
    </row>
    <row r="3668" spans="1:13" customFormat="1" hidden="1">
      <c r="B3668" s="5" t="s">
        <v>3542</v>
      </c>
      <c r="C3668" s="9" t="s">
        <v>113</v>
      </c>
      <c r="D3668" s="7">
        <v>0</v>
      </c>
      <c r="E3668" s="58"/>
      <c r="F3668" s="95"/>
      <c r="G3668" s="7">
        <v>0</v>
      </c>
      <c r="H3668" s="58"/>
      <c r="I3668" s="95"/>
      <c r="J3668" s="7">
        <v>0</v>
      </c>
      <c r="L3668" s="59"/>
      <c r="M3668" s="7">
        <v>0</v>
      </c>
    </row>
    <row r="3669" spans="1:13" customFormat="1" hidden="1">
      <c r="B3669" s="5" t="s">
        <v>3543</v>
      </c>
      <c r="C3669" s="9" t="s">
        <v>115</v>
      </c>
      <c r="D3669" s="7">
        <v>0</v>
      </c>
      <c r="E3669" s="58"/>
      <c r="F3669" s="95"/>
      <c r="G3669" s="7">
        <v>0</v>
      </c>
      <c r="H3669" s="58"/>
      <c r="I3669" s="95"/>
      <c r="J3669" s="7">
        <v>0</v>
      </c>
      <c r="L3669" s="59"/>
      <c r="M3669" s="7">
        <v>0</v>
      </c>
    </row>
    <row r="3670" spans="1:13" customFormat="1" hidden="1">
      <c r="B3670" s="1" t="s">
        <v>3544</v>
      </c>
      <c r="C3670" s="4" t="s">
        <v>117</v>
      </c>
      <c r="D3670" s="10">
        <f>SUM(D3671:D3673)</f>
        <v>0</v>
      </c>
      <c r="E3670" s="58"/>
      <c r="F3670" s="96"/>
      <c r="G3670" s="10">
        <f>SUM(G3671:G3673)</f>
        <v>0</v>
      </c>
      <c r="H3670" s="58"/>
      <c r="I3670" s="96"/>
      <c r="J3670" s="10">
        <f>SUM(J3671:J3673)</f>
        <v>0</v>
      </c>
      <c r="L3670" s="59"/>
      <c r="M3670" s="10">
        <f>SUM(M3671:M3673)</f>
        <v>0</v>
      </c>
    </row>
    <row r="3671" spans="1:13" customFormat="1" hidden="1">
      <c r="B3671" s="5" t="s">
        <v>3545</v>
      </c>
      <c r="C3671" s="9" t="s">
        <v>119</v>
      </c>
      <c r="D3671" s="7">
        <v>0</v>
      </c>
      <c r="E3671" s="58"/>
      <c r="F3671" s="95"/>
      <c r="G3671" s="7">
        <v>0</v>
      </c>
      <c r="H3671" s="58"/>
      <c r="I3671" s="95"/>
      <c r="J3671" s="7">
        <v>0</v>
      </c>
      <c r="L3671" s="59"/>
      <c r="M3671" s="7">
        <v>0</v>
      </c>
    </row>
    <row r="3672" spans="1:13" customFormat="1" hidden="1">
      <c r="B3672" s="5" t="s">
        <v>3546</v>
      </c>
      <c r="C3672" s="9" t="s">
        <v>121</v>
      </c>
      <c r="D3672" s="7">
        <v>0</v>
      </c>
      <c r="E3672" s="58"/>
      <c r="F3672" s="95"/>
      <c r="G3672" s="7">
        <v>0</v>
      </c>
      <c r="H3672" s="58"/>
      <c r="I3672" s="95"/>
      <c r="J3672" s="7">
        <v>0</v>
      </c>
      <c r="L3672" s="59"/>
      <c r="M3672" s="7">
        <v>0</v>
      </c>
    </row>
    <row r="3673" spans="1:13" customFormat="1" hidden="1">
      <c r="B3673" s="5" t="s">
        <v>3547</v>
      </c>
      <c r="C3673" s="9" t="s">
        <v>123</v>
      </c>
      <c r="D3673" s="7">
        <v>0</v>
      </c>
      <c r="E3673" s="58"/>
      <c r="F3673" s="95"/>
      <c r="G3673" s="7">
        <v>0</v>
      </c>
      <c r="H3673" s="58"/>
      <c r="I3673" s="95"/>
      <c r="J3673" s="7">
        <v>0</v>
      </c>
      <c r="L3673" s="59"/>
      <c r="M3673" s="7">
        <v>0</v>
      </c>
    </row>
    <row r="3674" spans="1:13" customFormat="1" hidden="1">
      <c r="B3674" s="1" t="s">
        <v>3548</v>
      </c>
      <c r="C3674" s="4" t="s">
        <v>125</v>
      </c>
      <c r="D3674" s="10">
        <f>SUM(D3675:D3678)</f>
        <v>0</v>
      </c>
      <c r="E3674" s="58"/>
      <c r="F3674" s="96"/>
      <c r="G3674" s="10">
        <f>SUM(G3675:G3678)</f>
        <v>0</v>
      </c>
      <c r="H3674" s="58"/>
      <c r="I3674" s="96"/>
      <c r="J3674" s="10">
        <f>SUM(J3675:J3678)</f>
        <v>0</v>
      </c>
      <c r="L3674" s="59"/>
      <c r="M3674" s="10">
        <f>SUM(M3675:M3678)</f>
        <v>0</v>
      </c>
    </row>
    <row r="3675" spans="1:13" customFormat="1" hidden="1">
      <c r="B3675" s="5" t="s">
        <v>3549</v>
      </c>
      <c r="C3675" s="9" t="s">
        <v>127</v>
      </c>
      <c r="D3675" s="7">
        <v>0</v>
      </c>
      <c r="E3675" s="58"/>
      <c r="F3675" s="95"/>
      <c r="G3675" s="7">
        <v>0</v>
      </c>
      <c r="H3675" s="58"/>
      <c r="I3675" s="95"/>
      <c r="J3675" s="7">
        <v>0</v>
      </c>
      <c r="L3675" s="59"/>
      <c r="M3675" s="7">
        <v>0</v>
      </c>
    </row>
    <row r="3676" spans="1:13" customFormat="1" hidden="1">
      <c r="B3676" s="5" t="s">
        <v>3550</v>
      </c>
      <c r="C3676" s="9" t="s">
        <v>129</v>
      </c>
      <c r="D3676" s="7">
        <v>0</v>
      </c>
      <c r="E3676" s="58"/>
      <c r="F3676" s="95"/>
      <c r="G3676" s="7">
        <v>0</v>
      </c>
      <c r="H3676" s="58"/>
      <c r="I3676" s="95"/>
      <c r="J3676" s="7">
        <v>0</v>
      </c>
      <c r="L3676" s="59"/>
      <c r="M3676" s="7">
        <v>0</v>
      </c>
    </row>
    <row r="3677" spans="1:13" customFormat="1" hidden="1">
      <c r="B3677" s="5" t="s">
        <v>3551</v>
      </c>
      <c r="C3677" s="56" t="s">
        <v>131</v>
      </c>
      <c r="D3677" s="7">
        <v>0</v>
      </c>
      <c r="E3677" s="58"/>
      <c r="F3677" s="95"/>
      <c r="G3677" s="7">
        <v>0</v>
      </c>
      <c r="H3677" s="58"/>
      <c r="I3677" s="95"/>
      <c r="J3677" s="7">
        <v>0</v>
      </c>
      <c r="L3677" s="59"/>
      <c r="M3677" s="7">
        <v>0</v>
      </c>
    </row>
    <row r="3678" spans="1:13" customFormat="1" hidden="1">
      <c r="B3678" s="5" t="s">
        <v>3552</v>
      </c>
      <c r="C3678" s="9" t="s">
        <v>133</v>
      </c>
      <c r="D3678" s="7">
        <v>0</v>
      </c>
      <c r="E3678" s="58"/>
      <c r="F3678" s="95"/>
      <c r="G3678" s="7">
        <v>0</v>
      </c>
      <c r="H3678" s="58"/>
      <c r="I3678" s="95"/>
      <c r="J3678" s="7">
        <v>0</v>
      </c>
      <c r="L3678" s="59"/>
      <c r="M3678" s="7">
        <v>0</v>
      </c>
    </row>
    <row r="3679" spans="1:13" hidden="1">
      <c r="A3679" s="21" t="s">
        <v>5618</v>
      </c>
      <c r="B3679" s="99" t="s">
        <v>5847</v>
      </c>
      <c r="C3679" s="71" t="s">
        <v>135</v>
      </c>
      <c r="D3679" s="125">
        <f>SUM(D3680:D3682)</f>
        <v>4600</v>
      </c>
      <c r="E3679" s="108"/>
      <c r="F3679" s="126"/>
      <c r="G3679" s="125">
        <f>SUM(G3680:G3682)</f>
        <v>4600</v>
      </c>
      <c r="H3679" s="108"/>
      <c r="I3679" s="126"/>
      <c r="J3679" s="125">
        <f>SUM(J3680:J3682)</f>
        <v>467</v>
      </c>
      <c r="L3679" s="65"/>
      <c r="M3679" s="125">
        <f>SUM(M3680:M3682)</f>
        <v>0</v>
      </c>
    </row>
    <row r="3680" spans="1:13" hidden="1">
      <c r="A3680" s="21" t="s">
        <v>5618</v>
      </c>
      <c r="B3680" s="30" t="s">
        <v>5848</v>
      </c>
      <c r="C3680" s="36" t="s">
        <v>137</v>
      </c>
      <c r="D3680" s="128">
        <v>4600</v>
      </c>
      <c r="E3680" s="108">
        <f>IF(D3680&lt;G3680,G3680-D3680,0)</f>
        <v>0</v>
      </c>
      <c r="F3680" s="108">
        <f>IF(D3680&gt;G3680,D3680-G3680,0)</f>
        <v>0</v>
      </c>
      <c r="G3680" s="128">
        <v>4600</v>
      </c>
      <c r="H3680" s="108"/>
      <c r="I3680" s="108">
        <v>4133</v>
      </c>
      <c r="J3680" s="128">
        <f>+G3680+H3680-I3680</f>
        <v>467</v>
      </c>
      <c r="L3680" s="65"/>
      <c r="M3680" s="128">
        <v>0</v>
      </c>
    </row>
    <row r="3681" spans="1:13" customFormat="1" hidden="1">
      <c r="B3681" s="5" t="s">
        <v>3553</v>
      </c>
      <c r="C3681" s="9" t="s">
        <v>139</v>
      </c>
      <c r="D3681" s="7">
        <v>0</v>
      </c>
      <c r="E3681" s="58"/>
      <c r="F3681" s="95"/>
      <c r="G3681" s="7">
        <v>0</v>
      </c>
      <c r="H3681" s="58"/>
      <c r="I3681" s="95"/>
      <c r="J3681" s="7">
        <v>0</v>
      </c>
      <c r="L3681" s="59"/>
      <c r="M3681" s="7">
        <v>0</v>
      </c>
    </row>
    <row r="3682" spans="1:13" customFormat="1" hidden="1">
      <c r="B3682" s="5" t="s">
        <v>3554</v>
      </c>
      <c r="C3682" s="56" t="s">
        <v>141</v>
      </c>
      <c r="D3682" s="7">
        <v>0</v>
      </c>
      <c r="E3682" s="58"/>
      <c r="F3682" s="95"/>
      <c r="G3682" s="7">
        <v>0</v>
      </c>
      <c r="H3682" s="58"/>
      <c r="I3682" s="95"/>
      <c r="J3682" s="7">
        <v>0</v>
      </c>
      <c r="L3682" s="59"/>
      <c r="M3682" s="7">
        <v>0</v>
      </c>
    </row>
    <row r="3683" spans="1:13" hidden="1">
      <c r="A3683" s="21" t="s">
        <v>5618</v>
      </c>
      <c r="B3683" s="67" t="s">
        <v>5849</v>
      </c>
      <c r="C3683" s="67" t="s">
        <v>143</v>
      </c>
      <c r="D3683" s="130">
        <f>D3684+D3702+D3708+D3719+D3727+D3730+D3735+D3738</f>
        <v>10000</v>
      </c>
      <c r="E3683" s="108"/>
      <c r="F3683" s="106"/>
      <c r="G3683" s="130">
        <f>G3684+G3702+G3708+G3719+G3727+G3730+G3735+G3738</f>
        <v>10000</v>
      </c>
      <c r="H3683" s="108"/>
      <c r="I3683" s="106"/>
      <c r="J3683" s="130">
        <f>J3684+J3702+J3708+J3719+J3727+J3730+J3735+J3738</f>
        <v>3094.06</v>
      </c>
      <c r="L3683" s="65"/>
      <c r="M3683" s="130">
        <f>M3684+M3702+M3708+M3719+M3727+M3730+M3735+M3738</f>
        <v>0</v>
      </c>
    </row>
    <row r="3684" spans="1:13" hidden="1">
      <c r="A3684" s="21" t="s">
        <v>5618</v>
      </c>
      <c r="B3684" s="99" t="s">
        <v>5850</v>
      </c>
      <c r="C3684" s="71" t="s">
        <v>145</v>
      </c>
      <c r="D3684" s="130">
        <f>SUM(D3685:D3701)</f>
        <v>2000</v>
      </c>
      <c r="E3684" s="108"/>
      <c r="F3684" s="106"/>
      <c r="G3684" s="130">
        <f>SUM(G3685:G3701)</f>
        <v>3000</v>
      </c>
      <c r="H3684" s="108"/>
      <c r="I3684" s="106"/>
      <c r="J3684" s="130">
        <f>SUM(J3685:J3701)</f>
        <v>1001.06</v>
      </c>
      <c r="L3684" s="65"/>
      <c r="M3684" s="130">
        <f>SUM(M3685:M3701)</f>
        <v>0</v>
      </c>
    </row>
    <row r="3685" spans="1:13" hidden="1">
      <c r="A3685" s="21" t="s">
        <v>5618</v>
      </c>
      <c r="B3685" s="30" t="s">
        <v>5851</v>
      </c>
      <c r="C3685" s="36" t="s">
        <v>147</v>
      </c>
      <c r="D3685" s="128">
        <v>1000</v>
      </c>
      <c r="E3685" s="108">
        <f>IF(D3685&lt;G3685,G3685-D3685,0)</f>
        <v>1000</v>
      </c>
      <c r="F3685" s="108">
        <f>IF(D3685&gt;G3685,D3685-G3685,0)</f>
        <v>0</v>
      </c>
      <c r="G3685" s="128">
        <v>2000</v>
      </c>
      <c r="H3685" s="108"/>
      <c r="I3685" s="108">
        <v>1953.5</v>
      </c>
      <c r="J3685" s="128">
        <f t="shared" ref="J3685:J3686" si="30">+G3685+H3685-I3685</f>
        <v>46.5</v>
      </c>
      <c r="L3685" s="65"/>
      <c r="M3685" s="128">
        <v>0</v>
      </c>
    </row>
    <row r="3686" spans="1:13" hidden="1">
      <c r="A3686" s="21" t="s">
        <v>5618</v>
      </c>
      <c r="B3686" s="30" t="s">
        <v>5852</v>
      </c>
      <c r="C3686" s="36" t="s">
        <v>149</v>
      </c>
      <c r="D3686" s="128">
        <v>1000</v>
      </c>
      <c r="E3686" s="108">
        <f>IF(D3686&lt;G3686,G3686-D3686,0)</f>
        <v>0</v>
      </c>
      <c r="F3686" s="108">
        <f>IF(D3686&gt;G3686,D3686-G3686,0)</f>
        <v>0</v>
      </c>
      <c r="G3686" s="128">
        <v>1000</v>
      </c>
      <c r="H3686" s="108"/>
      <c r="I3686" s="108">
        <v>45.44</v>
      </c>
      <c r="J3686" s="128">
        <f t="shared" si="30"/>
        <v>954.56</v>
      </c>
      <c r="L3686" s="65"/>
      <c r="M3686" s="128">
        <v>0</v>
      </c>
    </row>
    <row r="3687" spans="1:13" customFormat="1" hidden="1">
      <c r="B3687" s="5" t="s">
        <v>3555</v>
      </c>
      <c r="C3687" s="56" t="s">
        <v>151</v>
      </c>
      <c r="D3687" s="7">
        <v>0</v>
      </c>
      <c r="E3687" s="58"/>
      <c r="F3687" s="95"/>
      <c r="G3687" s="7">
        <v>0</v>
      </c>
      <c r="H3687" s="58"/>
      <c r="I3687" s="95"/>
      <c r="J3687" s="7">
        <v>0</v>
      </c>
      <c r="L3687" s="59"/>
      <c r="M3687" s="7">
        <v>0</v>
      </c>
    </row>
    <row r="3688" spans="1:13" customFormat="1" hidden="1">
      <c r="B3688" s="5" t="s">
        <v>3556</v>
      </c>
      <c r="C3688" s="9" t="s">
        <v>153</v>
      </c>
      <c r="D3688" s="7">
        <v>0</v>
      </c>
      <c r="E3688" s="58"/>
      <c r="F3688" s="95"/>
      <c r="G3688" s="7">
        <v>0</v>
      </c>
      <c r="H3688" s="58"/>
      <c r="I3688" s="95"/>
      <c r="J3688" s="7">
        <v>0</v>
      </c>
      <c r="L3688" s="59"/>
      <c r="M3688" s="7">
        <v>0</v>
      </c>
    </row>
    <row r="3689" spans="1:13" customFormat="1" hidden="1">
      <c r="B3689" s="5" t="s">
        <v>3557</v>
      </c>
      <c r="C3689" s="9" t="s">
        <v>155</v>
      </c>
      <c r="D3689" s="7">
        <v>0</v>
      </c>
      <c r="E3689" s="58"/>
      <c r="F3689" s="95"/>
      <c r="G3689" s="7">
        <v>0</v>
      </c>
      <c r="H3689" s="58"/>
      <c r="I3689" s="95"/>
      <c r="J3689" s="7">
        <v>0</v>
      </c>
      <c r="L3689" s="59"/>
      <c r="M3689" s="7">
        <v>0</v>
      </c>
    </row>
    <row r="3690" spans="1:13" customFormat="1" hidden="1">
      <c r="B3690" s="5" t="s">
        <v>3558</v>
      </c>
      <c r="C3690" s="56" t="s">
        <v>157</v>
      </c>
      <c r="D3690" s="7">
        <v>0</v>
      </c>
      <c r="E3690" s="58"/>
      <c r="F3690" s="95"/>
      <c r="G3690" s="7">
        <v>0</v>
      </c>
      <c r="H3690" s="58"/>
      <c r="I3690" s="95"/>
      <c r="J3690" s="7">
        <v>0</v>
      </c>
      <c r="L3690" s="59"/>
      <c r="M3690" s="7">
        <v>0</v>
      </c>
    </row>
    <row r="3691" spans="1:13" customFormat="1" hidden="1">
      <c r="B3691" s="5" t="s">
        <v>3559</v>
      </c>
      <c r="C3691" s="9" t="s">
        <v>159</v>
      </c>
      <c r="D3691" s="7">
        <v>0</v>
      </c>
      <c r="E3691" s="58"/>
      <c r="F3691" s="95"/>
      <c r="G3691" s="7">
        <v>0</v>
      </c>
      <c r="H3691" s="58"/>
      <c r="I3691" s="95"/>
      <c r="J3691" s="7">
        <v>0</v>
      </c>
      <c r="L3691" s="59"/>
      <c r="M3691" s="7">
        <v>0</v>
      </c>
    </row>
    <row r="3692" spans="1:13" customFormat="1" hidden="1">
      <c r="B3692" s="5" t="s">
        <v>3560</v>
      </c>
      <c r="C3692" s="9" t="s">
        <v>161</v>
      </c>
      <c r="D3692" s="7">
        <v>0</v>
      </c>
      <c r="E3692" s="58"/>
      <c r="F3692" s="95"/>
      <c r="G3692" s="7">
        <v>0</v>
      </c>
      <c r="H3692" s="58"/>
      <c r="I3692" s="95"/>
      <c r="J3692" s="7">
        <v>0</v>
      </c>
      <c r="L3692" s="59"/>
      <c r="M3692" s="7">
        <v>0</v>
      </c>
    </row>
    <row r="3693" spans="1:13" customFormat="1" hidden="1">
      <c r="B3693" s="5" t="s">
        <v>3561</v>
      </c>
      <c r="C3693" s="9" t="s">
        <v>163</v>
      </c>
      <c r="D3693" s="7">
        <v>0</v>
      </c>
      <c r="E3693" s="58"/>
      <c r="F3693" s="95"/>
      <c r="G3693" s="7">
        <v>0</v>
      </c>
      <c r="H3693" s="58"/>
      <c r="I3693" s="95"/>
      <c r="J3693" s="7">
        <v>0</v>
      </c>
      <c r="L3693" s="59"/>
      <c r="M3693" s="7">
        <v>0</v>
      </c>
    </row>
    <row r="3694" spans="1:13" customFormat="1" hidden="1">
      <c r="B3694" s="5" t="s">
        <v>3562</v>
      </c>
      <c r="C3694" s="9" t="s">
        <v>165</v>
      </c>
      <c r="D3694" s="7">
        <v>0</v>
      </c>
      <c r="E3694" s="58"/>
      <c r="F3694" s="95"/>
      <c r="G3694" s="7">
        <v>0</v>
      </c>
      <c r="H3694" s="58"/>
      <c r="I3694" s="95"/>
      <c r="J3694" s="7">
        <v>0</v>
      </c>
      <c r="L3694" s="59"/>
      <c r="M3694" s="7">
        <v>0</v>
      </c>
    </row>
    <row r="3695" spans="1:13" customFormat="1" hidden="1">
      <c r="B3695" s="5" t="s">
        <v>3563</v>
      </c>
      <c r="C3695" s="9" t="s">
        <v>167</v>
      </c>
      <c r="D3695" s="7">
        <v>0</v>
      </c>
      <c r="E3695" s="58"/>
      <c r="F3695" s="95"/>
      <c r="G3695" s="7">
        <v>0</v>
      </c>
      <c r="H3695" s="58"/>
      <c r="I3695" s="95"/>
      <c r="J3695" s="7">
        <v>0</v>
      </c>
      <c r="L3695" s="59"/>
      <c r="M3695" s="7">
        <v>0</v>
      </c>
    </row>
    <row r="3696" spans="1:13" customFormat="1" hidden="1">
      <c r="B3696" s="1" t="s">
        <v>3564</v>
      </c>
      <c r="C3696" s="4" t="s">
        <v>169</v>
      </c>
      <c r="D3696" s="7">
        <v>0</v>
      </c>
      <c r="E3696" s="58"/>
      <c r="F3696" s="95"/>
      <c r="G3696" s="7">
        <v>0</v>
      </c>
      <c r="H3696" s="58"/>
      <c r="I3696" s="95"/>
      <c r="J3696" s="7">
        <v>0</v>
      </c>
      <c r="L3696" s="59"/>
      <c r="M3696" s="7">
        <v>0</v>
      </c>
    </row>
    <row r="3697" spans="2:13" customFormat="1" hidden="1">
      <c r="B3697" s="5" t="s">
        <v>3565</v>
      </c>
      <c r="C3697" s="9" t="s">
        <v>171</v>
      </c>
      <c r="D3697" s="7">
        <v>0</v>
      </c>
      <c r="E3697" s="58"/>
      <c r="F3697" s="95"/>
      <c r="G3697" s="7">
        <v>0</v>
      </c>
      <c r="H3697" s="58"/>
      <c r="I3697" s="95"/>
      <c r="J3697" s="7">
        <v>0</v>
      </c>
      <c r="L3697" s="59"/>
      <c r="M3697" s="7">
        <v>0</v>
      </c>
    </row>
    <row r="3698" spans="2:13" customFormat="1" hidden="1">
      <c r="B3698" s="5" t="s">
        <v>3566</v>
      </c>
      <c r="C3698" s="9" t="s">
        <v>173</v>
      </c>
      <c r="D3698" s="7">
        <v>0</v>
      </c>
      <c r="E3698" s="58"/>
      <c r="F3698" s="95"/>
      <c r="G3698" s="7">
        <v>0</v>
      </c>
      <c r="H3698" s="58"/>
      <c r="I3698" s="95"/>
      <c r="J3698" s="7">
        <v>0</v>
      </c>
      <c r="L3698" s="59"/>
      <c r="M3698" s="7">
        <v>0</v>
      </c>
    </row>
    <row r="3699" spans="2:13" customFormat="1" hidden="1">
      <c r="B3699" s="5" t="s">
        <v>3567</v>
      </c>
      <c r="C3699" s="9" t="s">
        <v>175</v>
      </c>
      <c r="D3699" s="7">
        <v>0</v>
      </c>
      <c r="E3699" s="58"/>
      <c r="F3699" s="95"/>
      <c r="G3699" s="7">
        <v>0</v>
      </c>
      <c r="H3699" s="58"/>
      <c r="I3699" s="95"/>
      <c r="J3699" s="7">
        <v>0</v>
      </c>
      <c r="L3699" s="59"/>
      <c r="M3699" s="7">
        <v>0</v>
      </c>
    </row>
    <row r="3700" spans="2:13" customFormat="1" hidden="1">
      <c r="B3700" s="5" t="s">
        <v>3568</v>
      </c>
      <c r="C3700" s="9" t="s">
        <v>177</v>
      </c>
      <c r="D3700" s="7">
        <v>0</v>
      </c>
      <c r="E3700" s="58"/>
      <c r="F3700" s="95"/>
      <c r="G3700" s="7">
        <v>0</v>
      </c>
      <c r="H3700" s="58"/>
      <c r="I3700" s="95"/>
      <c r="J3700" s="7">
        <v>0</v>
      </c>
      <c r="L3700" s="59"/>
      <c r="M3700" s="7">
        <v>0</v>
      </c>
    </row>
    <row r="3701" spans="2:13" customFormat="1" hidden="1">
      <c r="B3701" s="5" t="s">
        <v>3569</v>
      </c>
      <c r="C3701" s="9" t="s">
        <v>179</v>
      </c>
      <c r="D3701" s="7">
        <v>0</v>
      </c>
      <c r="E3701" s="58"/>
      <c r="F3701" s="95"/>
      <c r="G3701" s="7">
        <v>0</v>
      </c>
      <c r="H3701" s="58"/>
      <c r="I3701" s="95"/>
      <c r="J3701" s="7">
        <v>0</v>
      </c>
      <c r="L3701" s="59"/>
      <c r="M3701" s="7">
        <v>0</v>
      </c>
    </row>
    <row r="3702" spans="2:13" customFormat="1" hidden="1">
      <c r="B3702" s="1" t="s">
        <v>3570</v>
      </c>
      <c r="C3702" s="4" t="s">
        <v>5451</v>
      </c>
      <c r="D3702" s="10">
        <f>SUM(D3703:D3707)</f>
        <v>0</v>
      </c>
      <c r="E3702" s="58"/>
      <c r="F3702" s="96"/>
      <c r="G3702" s="10">
        <f>SUM(G3703:G3707)</f>
        <v>0</v>
      </c>
      <c r="H3702" s="58"/>
      <c r="I3702" s="96"/>
      <c r="J3702" s="10">
        <f>SUM(J3703:J3707)</f>
        <v>0</v>
      </c>
      <c r="L3702" s="59"/>
      <c r="M3702" s="10">
        <f>SUM(M3703:M3707)</f>
        <v>0</v>
      </c>
    </row>
    <row r="3703" spans="2:13" customFormat="1" hidden="1">
      <c r="B3703" s="5" t="s">
        <v>3571</v>
      </c>
      <c r="C3703" s="9" t="s">
        <v>182</v>
      </c>
      <c r="D3703" s="7">
        <v>0</v>
      </c>
      <c r="E3703" s="58"/>
      <c r="F3703" s="95"/>
      <c r="G3703" s="7">
        <v>0</v>
      </c>
      <c r="H3703" s="58"/>
      <c r="I3703" s="95"/>
      <c r="J3703" s="7">
        <v>0</v>
      </c>
      <c r="L3703" s="59"/>
      <c r="M3703" s="7">
        <v>0</v>
      </c>
    </row>
    <row r="3704" spans="2:13" customFormat="1" hidden="1">
      <c r="B3704" s="5" t="s">
        <v>3572</v>
      </c>
      <c r="C3704" s="9" t="s">
        <v>184</v>
      </c>
      <c r="D3704" s="7">
        <v>0</v>
      </c>
      <c r="E3704" s="58"/>
      <c r="F3704" s="95"/>
      <c r="G3704" s="7">
        <v>0</v>
      </c>
      <c r="H3704" s="58"/>
      <c r="I3704" s="95"/>
      <c r="J3704" s="7">
        <v>0</v>
      </c>
      <c r="L3704" s="59"/>
      <c r="M3704" s="7">
        <v>0</v>
      </c>
    </row>
    <row r="3705" spans="2:13" customFormat="1" hidden="1">
      <c r="B3705" s="5" t="s">
        <v>3573</v>
      </c>
      <c r="C3705" s="9" t="s">
        <v>186</v>
      </c>
      <c r="D3705" s="7">
        <v>0</v>
      </c>
      <c r="E3705" s="58"/>
      <c r="F3705" s="95"/>
      <c r="G3705" s="7">
        <v>0</v>
      </c>
      <c r="H3705" s="58"/>
      <c r="I3705" s="95"/>
      <c r="J3705" s="7">
        <v>0</v>
      </c>
      <c r="L3705" s="59"/>
      <c r="M3705" s="7">
        <v>0</v>
      </c>
    </row>
    <row r="3706" spans="2:13" customFormat="1" hidden="1">
      <c r="B3706" s="5" t="s">
        <v>3574</v>
      </c>
      <c r="C3706" s="9" t="s">
        <v>189</v>
      </c>
      <c r="D3706" s="7">
        <v>0</v>
      </c>
      <c r="E3706" s="58"/>
      <c r="F3706" s="95"/>
      <c r="G3706" s="7">
        <v>0</v>
      </c>
      <c r="H3706" s="58"/>
      <c r="I3706" s="95"/>
      <c r="J3706" s="7">
        <v>0</v>
      </c>
      <c r="L3706" s="59"/>
      <c r="M3706" s="7">
        <v>0</v>
      </c>
    </row>
    <row r="3707" spans="2:13" customFormat="1" hidden="1">
      <c r="B3707" s="5" t="s">
        <v>3575</v>
      </c>
      <c r="C3707" s="9" t="s">
        <v>190</v>
      </c>
      <c r="D3707" s="7">
        <v>0</v>
      </c>
      <c r="E3707" s="58"/>
      <c r="F3707" s="95"/>
      <c r="G3707" s="7">
        <v>0</v>
      </c>
      <c r="H3707" s="58"/>
      <c r="I3707" s="95"/>
      <c r="J3707" s="7">
        <v>0</v>
      </c>
      <c r="L3707" s="59"/>
      <c r="M3707" s="7">
        <v>0</v>
      </c>
    </row>
    <row r="3708" spans="2:13" customFormat="1" hidden="1">
      <c r="B3708" s="1" t="s">
        <v>3576</v>
      </c>
      <c r="C3708" s="4" t="s">
        <v>192</v>
      </c>
      <c r="D3708" s="10">
        <f>SUM(D3709:D3718)</f>
        <v>0</v>
      </c>
      <c r="E3708" s="58"/>
      <c r="F3708" s="96"/>
      <c r="G3708" s="10">
        <f>SUM(G3709:G3718)</f>
        <v>0</v>
      </c>
      <c r="H3708" s="58"/>
      <c r="I3708" s="96"/>
      <c r="J3708" s="10">
        <f>SUM(J3709:J3718)</f>
        <v>0</v>
      </c>
      <c r="L3708" s="59"/>
      <c r="M3708" s="10">
        <f>SUM(M3709:M3718)</f>
        <v>0</v>
      </c>
    </row>
    <row r="3709" spans="2:13" customFormat="1" hidden="1">
      <c r="B3709" s="5" t="s">
        <v>3577</v>
      </c>
      <c r="C3709" s="9" t="s">
        <v>194</v>
      </c>
      <c r="D3709" s="7">
        <v>0</v>
      </c>
      <c r="E3709" s="58"/>
      <c r="F3709" s="95"/>
      <c r="G3709" s="7">
        <v>0</v>
      </c>
      <c r="H3709" s="58"/>
      <c r="I3709" s="95"/>
      <c r="J3709" s="7">
        <v>0</v>
      </c>
      <c r="L3709" s="59"/>
      <c r="M3709" s="7">
        <v>0</v>
      </c>
    </row>
    <row r="3710" spans="2:13" customFormat="1" hidden="1">
      <c r="B3710" s="5" t="s">
        <v>3578</v>
      </c>
      <c r="C3710" s="9" t="s">
        <v>196</v>
      </c>
      <c r="D3710" s="7">
        <v>0</v>
      </c>
      <c r="E3710" s="58"/>
      <c r="F3710" s="95"/>
      <c r="G3710" s="7">
        <v>0</v>
      </c>
      <c r="H3710" s="58"/>
      <c r="I3710" s="95"/>
      <c r="J3710" s="7">
        <v>0</v>
      </c>
      <c r="L3710" s="59"/>
      <c r="M3710" s="7">
        <v>0</v>
      </c>
    </row>
    <row r="3711" spans="2:13" customFormat="1" hidden="1">
      <c r="B3711" s="5" t="s">
        <v>3579</v>
      </c>
      <c r="C3711" s="9" t="s">
        <v>198</v>
      </c>
      <c r="D3711" s="7">
        <v>0</v>
      </c>
      <c r="E3711" s="58"/>
      <c r="F3711" s="95"/>
      <c r="G3711" s="7">
        <v>0</v>
      </c>
      <c r="H3711" s="58"/>
      <c r="I3711" s="95"/>
      <c r="J3711" s="7">
        <v>0</v>
      </c>
      <c r="L3711" s="59"/>
      <c r="M3711" s="7">
        <v>0</v>
      </c>
    </row>
    <row r="3712" spans="2:13" customFormat="1" hidden="1">
      <c r="B3712" s="5" t="s">
        <v>3580</v>
      </c>
      <c r="C3712" s="9" t="s">
        <v>200</v>
      </c>
      <c r="D3712" s="7">
        <v>0</v>
      </c>
      <c r="E3712" s="58"/>
      <c r="F3712" s="95"/>
      <c r="G3712" s="7">
        <v>0</v>
      </c>
      <c r="H3712" s="58"/>
      <c r="I3712" s="95"/>
      <c r="J3712" s="7">
        <v>0</v>
      </c>
      <c r="L3712" s="59"/>
      <c r="M3712" s="7">
        <v>0</v>
      </c>
    </row>
    <row r="3713" spans="1:13" customFormat="1" hidden="1">
      <c r="B3713" s="5" t="s">
        <v>3581</v>
      </c>
      <c r="C3713" s="9" t="s">
        <v>202</v>
      </c>
      <c r="D3713" s="7">
        <v>0</v>
      </c>
      <c r="E3713" s="58"/>
      <c r="F3713" s="95"/>
      <c r="G3713" s="7">
        <v>0</v>
      </c>
      <c r="H3713" s="58"/>
      <c r="I3713" s="95"/>
      <c r="J3713" s="7">
        <v>0</v>
      </c>
      <c r="L3713" s="59"/>
      <c r="M3713" s="7">
        <v>0</v>
      </c>
    </row>
    <row r="3714" spans="1:13" customFormat="1" hidden="1">
      <c r="B3714" s="5" t="s">
        <v>3582</v>
      </c>
      <c r="C3714" s="9" t="s">
        <v>204</v>
      </c>
      <c r="D3714" s="7">
        <v>0</v>
      </c>
      <c r="E3714" s="58"/>
      <c r="F3714" s="95"/>
      <c r="G3714" s="7">
        <v>0</v>
      </c>
      <c r="H3714" s="58"/>
      <c r="I3714" s="95"/>
      <c r="J3714" s="7">
        <v>0</v>
      </c>
      <c r="L3714" s="59"/>
      <c r="M3714" s="7">
        <v>0</v>
      </c>
    </row>
    <row r="3715" spans="1:13" customFormat="1" hidden="1">
      <c r="B3715" s="5" t="s">
        <v>3583</v>
      </c>
      <c r="C3715" s="9" t="s">
        <v>206</v>
      </c>
      <c r="D3715" s="7">
        <v>0</v>
      </c>
      <c r="E3715" s="58"/>
      <c r="F3715" s="95"/>
      <c r="G3715" s="7">
        <v>0</v>
      </c>
      <c r="H3715" s="58"/>
      <c r="I3715" s="95"/>
      <c r="J3715" s="7">
        <v>0</v>
      </c>
      <c r="L3715" s="59"/>
      <c r="M3715" s="7">
        <v>0</v>
      </c>
    </row>
    <row r="3716" spans="1:13" customFormat="1" hidden="1">
      <c r="B3716" s="5" t="s">
        <v>3584</v>
      </c>
      <c r="C3716" s="9" t="s">
        <v>208</v>
      </c>
      <c r="D3716" s="7">
        <v>0</v>
      </c>
      <c r="E3716" s="58"/>
      <c r="F3716" s="95"/>
      <c r="G3716" s="7">
        <v>0</v>
      </c>
      <c r="H3716" s="58"/>
      <c r="I3716" s="95"/>
      <c r="J3716" s="7">
        <v>0</v>
      </c>
      <c r="L3716" s="59"/>
      <c r="M3716" s="7">
        <v>0</v>
      </c>
    </row>
    <row r="3717" spans="1:13" customFormat="1" hidden="1">
      <c r="B3717" s="5" t="s">
        <v>3585</v>
      </c>
      <c r="C3717" s="9" t="s">
        <v>210</v>
      </c>
      <c r="D3717" s="7">
        <v>0</v>
      </c>
      <c r="E3717" s="58"/>
      <c r="F3717" s="95"/>
      <c r="G3717" s="7">
        <v>0</v>
      </c>
      <c r="H3717" s="58"/>
      <c r="I3717" s="95"/>
      <c r="J3717" s="7">
        <v>0</v>
      </c>
      <c r="L3717" s="59"/>
      <c r="M3717" s="7">
        <v>0</v>
      </c>
    </row>
    <row r="3718" spans="1:13" customFormat="1" hidden="1">
      <c r="B3718" s="5" t="s">
        <v>3586</v>
      </c>
      <c r="C3718" s="9" t="s">
        <v>212</v>
      </c>
      <c r="D3718" s="7">
        <v>0</v>
      </c>
      <c r="E3718" s="58"/>
      <c r="F3718" s="95"/>
      <c r="G3718" s="7">
        <v>0</v>
      </c>
      <c r="H3718" s="58"/>
      <c r="I3718" s="95"/>
      <c r="J3718" s="7">
        <v>0</v>
      </c>
      <c r="L3718" s="59"/>
      <c r="M3718" s="7">
        <v>0</v>
      </c>
    </row>
    <row r="3719" spans="1:13" customFormat="1" hidden="1">
      <c r="B3719" s="1" t="s">
        <v>3587</v>
      </c>
      <c r="C3719" s="4" t="s">
        <v>214</v>
      </c>
      <c r="D3719" s="10">
        <f>SUM(D3720:D3726)</f>
        <v>0</v>
      </c>
      <c r="E3719" s="58"/>
      <c r="F3719" s="96"/>
      <c r="G3719" s="10">
        <f>SUM(G3720:G3726)</f>
        <v>0</v>
      </c>
      <c r="H3719" s="58"/>
      <c r="I3719" s="96"/>
      <c r="J3719" s="10">
        <f>SUM(J3720:J3726)</f>
        <v>0</v>
      </c>
      <c r="L3719" s="59"/>
      <c r="M3719" s="10">
        <f>SUM(M3720:M3726)</f>
        <v>0</v>
      </c>
    </row>
    <row r="3720" spans="1:13" customFormat="1" hidden="1">
      <c r="B3720" s="5" t="s">
        <v>3588</v>
      </c>
      <c r="C3720" s="9" t="s">
        <v>216</v>
      </c>
      <c r="D3720" s="7">
        <v>0</v>
      </c>
      <c r="E3720" s="58"/>
      <c r="F3720" s="95"/>
      <c r="G3720" s="7">
        <v>0</v>
      </c>
      <c r="H3720" s="58"/>
      <c r="I3720" s="95"/>
      <c r="J3720" s="7">
        <v>0</v>
      </c>
      <c r="L3720" s="59"/>
      <c r="M3720" s="7">
        <v>0</v>
      </c>
    </row>
    <row r="3721" spans="1:13" customFormat="1" hidden="1">
      <c r="B3721" s="5" t="s">
        <v>3588</v>
      </c>
      <c r="C3721" s="9" t="s">
        <v>218</v>
      </c>
      <c r="D3721" s="7">
        <v>0</v>
      </c>
      <c r="E3721" s="58"/>
      <c r="F3721" s="95"/>
      <c r="G3721" s="7">
        <v>0</v>
      </c>
      <c r="H3721" s="58"/>
      <c r="I3721" s="95"/>
      <c r="J3721" s="7">
        <v>0</v>
      </c>
      <c r="L3721" s="59"/>
      <c r="M3721" s="7">
        <v>0</v>
      </c>
    </row>
    <row r="3722" spans="1:13" customFormat="1" hidden="1">
      <c r="B3722" s="5" t="s">
        <v>3589</v>
      </c>
      <c r="C3722" s="9" t="s">
        <v>220</v>
      </c>
      <c r="D3722" s="7">
        <v>0</v>
      </c>
      <c r="E3722" s="58"/>
      <c r="F3722" s="95"/>
      <c r="G3722" s="7">
        <v>0</v>
      </c>
      <c r="H3722" s="58"/>
      <c r="I3722" s="95"/>
      <c r="J3722" s="7">
        <v>0</v>
      </c>
      <c r="L3722" s="59"/>
      <c r="M3722" s="7">
        <v>0</v>
      </c>
    </row>
    <row r="3723" spans="1:13" customFormat="1" hidden="1">
      <c r="B3723" s="5" t="s">
        <v>3590</v>
      </c>
      <c r="C3723" s="9" t="s">
        <v>222</v>
      </c>
      <c r="D3723" s="7">
        <v>0</v>
      </c>
      <c r="E3723" s="58"/>
      <c r="F3723" s="95"/>
      <c r="G3723" s="7">
        <v>0</v>
      </c>
      <c r="H3723" s="58"/>
      <c r="I3723" s="95"/>
      <c r="J3723" s="7">
        <v>0</v>
      </c>
      <c r="L3723" s="59"/>
      <c r="M3723" s="7">
        <v>0</v>
      </c>
    </row>
    <row r="3724" spans="1:13" customFormat="1" hidden="1">
      <c r="B3724" s="5" t="s">
        <v>3591</v>
      </c>
      <c r="C3724" s="9" t="s">
        <v>224</v>
      </c>
      <c r="D3724" s="7">
        <v>0</v>
      </c>
      <c r="E3724" s="58"/>
      <c r="F3724" s="95"/>
      <c r="G3724" s="7">
        <v>0</v>
      </c>
      <c r="H3724" s="58"/>
      <c r="I3724" s="95"/>
      <c r="J3724" s="7">
        <v>0</v>
      </c>
      <c r="L3724" s="59"/>
      <c r="M3724" s="7">
        <v>0</v>
      </c>
    </row>
    <row r="3725" spans="1:13" customFormat="1" hidden="1">
      <c r="B3725" s="5" t="s">
        <v>3592</v>
      </c>
      <c r="C3725" s="9" t="s">
        <v>226</v>
      </c>
      <c r="D3725" s="7">
        <v>0</v>
      </c>
      <c r="E3725" s="58"/>
      <c r="F3725" s="95"/>
      <c r="G3725" s="7">
        <v>0</v>
      </c>
      <c r="H3725" s="58"/>
      <c r="I3725" s="95"/>
      <c r="J3725" s="7">
        <v>0</v>
      </c>
      <c r="L3725" s="59"/>
      <c r="M3725" s="7">
        <v>0</v>
      </c>
    </row>
    <row r="3726" spans="1:13" customFormat="1" hidden="1">
      <c r="B3726" s="5" t="s">
        <v>3593</v>
      </c>
      <c r="C3726" s="9" t="s">
        <v>228</v>
      </c>
      <c r="D3726" s="7">
        <v>0</v>
      </c>
      <c r="E3726" s="58"/>
      <c r="F3726" s="95"/>
      <c r="G3726" s="7">
        <v>0</v>
      </c>
      <c r="H3726" s="58"/>
      <c r="I3726" s="95"/>
      <c r="J3726" s="7">
        <v>0</v>
      </c>
      <c r="L3726" s="59"/>
      <c r="M3726" s="7">
        <v>0</v>
      </c>
    </row>
    <row r="3727" spans="1:13" hidden="1">
      <c r="A3727" s="21" t="s">
        <v>5618</v>
      </c>
      <c r="B3727" s="99" t="s">
        <v>5853</v>
      </c>
      <c r="C3727" s="71" t="s">
        <v>230</v>
      </c>
      <c r="D3727" s="125">
        <f>SUM(D3728:D3729)</f>
        <v>8000</v>
      </c>
      <c r="E3727" s="108"/>
      <c r="F3727" s="126"/>
      <c r="G3727" s="125">
        <f>SUM(G3728:G3729)</f>
        <v>7000</v>
      </c>
      <c r="H3727" s="108"/>
      <c r="I3727" s="126"/>
      <c r="J3727" s="125">
        <f>SUM(J3728:J3729)</f>
        <v>2093</v>
      </c>
      <c r="L3727" s="65"/>
      <c r="M3727" s="125">
        <f>SUM(M3728:M3729)</f>
        <v>0</v>
      </c>
    </row>
    <row r="3728" spans="1:13" hidden="1">
      <c r="A3728" s="21" t="s">
        <v>5618</v>
      </c>
      <c r="B3728" s="30" t="s">
        <v>5854</v>
      </c>
      <c r="C3728" s="36" t="s">
        <v>232</v>
      </c>
      <c r="D3728" s="128">
        <v>8000</v>
      </c>
      <c r="E3728" s="108">
        <f>IF(D3728&lt;G3728,G3728-D3728,0)</f>
        <v>0</v>
      </c>
      <c r="F3728" s="108">
        <f>IF(D3728&gt;G3728,D3728-G3728,0)</f>
        <v>1000</v>
      </c>
      <c r="G3728" s="128">
        <v>7000</v>
      </c>
      <c r="H3728" s="108"/>
      <c r="I3728" s="108">
        <v>4907</v>
      </c>
      <c r="J3728" s="128">
        <f>+G3728+H3728-I3728</f>
        <v>2093</v>
      </c>
      <c r="L3728" s="65"/>
      <c r="M3728" s="128">
        <v>0</v>
      </c>
    </row>
    <row r="3729" spans="2:13" customFormat="1" hidden="1">
      <c r="B3729" s="5" t="s">
        <v>3594</v>
      </c>
      <c r="C3729" s="9" t="s">
        <v>234</v>
      </c>
      <c r="D3729" s="7">
        <v>0</v>
      </c>
      <c r="E3729" s="58"/>
      <c r="F3729" s="95"/>
      <c r="G3729" s="7">
        <v>0</v>
      </c>
      <c r="H3729" s="58"/>
      <c r="I3729" s="95"/>
      <c r="J3729" s="7">
        <v>0</v>
      </c>
      <c r="L3729" s="59"/>
      <c r="M3729" s="7">
        <v>0</v>
      </c>
    </row>
    <row r="3730" spans="2:13" customFormat="1" hidden="1">
      <c r="B3730" s="1" t="s">
        <v>3595</v>
      </c>
      <c r="C3730" s="4" t="s">
        <v>236</v>
      </c>
      <c r="D3730" s="10">
        <f>SUM(D3731:D3734)</f>
        <v>0</v>
      </c>
      <c r="E3730" s="58"/>
      <c r="F3730" s="96"/>
      <c r="G3730" s="10">
        <f>SUM(G3731:G3734)</f>
        <v>0</v>
      </c>
      <c r="H3730" s="58"/>
      <c r="I3730" s="96"/>
      <c r="J3730" s="10">
        <f>SUM(J3731:J3734)</f>
        <v>0</v>
      </c>
      <c r="L3730" s="59"/>
      <c r="M3730" s="10">
        <f>SUM(M3731:M3734)</f>
        <v>0</v>
      </c>
    </row>
    <row r="3731" spans="2:13" customFormat="1" hidden="1">
      <c r="B3731" s="5" t="s">
        <v>3596</v>
      </c>
      <c r="C3731" s="9" t="s">
        <v>238</v>
      </c>
      <c r="D3731" s="7">
        <v>0</v>
      </c>
      <c r="E3731" s="58"/>
      <c r="F3731" s="95"/>
      <c r="G3731" s="7">
        <v>0</v>
      </c>
      <c r="H3731" s="58"/>
      <c r="I3731" s="95"/>
      <c r="J3731" s="7">
        <v>0</v>
      </c>
      <c r="L3731" s="59"/>
      <c r="M3731" s="7">
        <v>0</v>
      </c>
    </row>
    <row r="3732" spans="2:13" customFormat="1" hidden="1">
      <c r="B3732" s="5" t="s">
        <v>3597</v>
      </c>
      <c r="C3732" s="9" t="s">
        <v>240</v>
      </c>
      <c r="D3732" s="7">
        <v>0</v>
      </c>
      <c r="E3732" s="58"/>
      <c r="F3732" s="95"/>
      <c r="G3732" s="7">
        <v>0</v>
      </c>
      <c r="H3732" s="58"/>
      <c r="I3732" s="95"/>
      <c r="J3732" s="7">
        <v>0</v>
      </c>
      <c r="L3732" s="59"/>
      <c r="M3732" s="7">
        <v>0</v>
      </c>
    </row>
    <row r="3733" spans="2:13" customFormat="1" hidden="1">
      <c r="B3733" s="5" t="s">
        <v>3598</v>
      </c>
      <c r="C3733" s="9" t="s">
        <v>242</v>
      </c>
      <c r="D3733" s="7">
        <v>0</v>
      </c>
      <c r="E3733" s="58"/>
      <c r="F3733" s="95"/>
      <c r="G3733" s="7">
        <v>0</v>
      </c>
      <c r="H3733" s="58"/>
      <c r="I3733" s="95"/>
      <c r="J3733" s="7">
        <v>0</v>
      </c>
      <c r="L3733" s="59"/>
      <c r="M3733" s="7">
        <v>0</v>
      </c>
    </row>
    <row r="3734" spans="2:13" customFormat="1" hidden="1">
      <c r="B3734" s="5" t="s">
        <v>3599</v>
      </c>
      <c r="C3734" s="9" t="s">
        <v>244</v>
      </c>
      <c r="D3734" s="7">
        <v>0</v>
      </c>
      <c r="E3734" s="58"/>
      <c r="F3734" s="95"/>
      <c r="G3734" s="7">
        <v>0</v>
      </c>
      <c r="H3734" s="58"/>
      <c r="I3734" s="95"/>
      <c r="J3734" s="7">
        <v>0</v>
      </c>
      <c r="L3734" s="59"/>
      <c r="M3734" s="7">
        <v>0</v>
      </c>
    </row>
    <row r="3735" spans="2:13" customFormat="1" hidden="1">
      <c r="B3735" s="1" t="s">
        <v>3600</v>
      </c>
      <c r="C3735" s="4" t="s">
        <v>246</v>
      </c>
      <c r="D3735" s="10">
        <f>SUM(D3736:D3737)</f>
        <v>0</v>
      </c>
      <c r="E3735" s="58"/>
      <c r="F3735" s="96"/>
      <c r="G3735" s="10">
        <f>SUM(G3736:G3737)</f>
        <v>0</v>
      </c>
      <c r="H3735" s="58"/>
      <c r="I3735" s="96"/>
      <c r="J3735" s="10">
        <f>SUM(J3736:J3737)</f>
        <v>0</v>
      </c>
      <c r="L3735" s="59"/>
      <c r="M3735" s="10">
        <f>SUM(M3736:M3737)</f>
        <v>0</v>
      </c>
    </row>
    <row r="3736" spans="2:13" customFormat="1" hidden="1">
      <c r="B3736" s="5" t="s">
        <v>3601</v>
      </c>
      <c r="C3736" s="9" t="s">
        <v>248</v>
      </c>
      <c r="D3736" s="7">
        <v>0</v>
      </c>
      <c r="E3736" s="58"/>
      <c r="F3736" s="95"/>
      <c r="G3736" s="7">
        <v>0</v>
      </c>
      <c r="H3736" s="58"/>
      <c r="I3736" s="95"/>
      <c r="J3736" s="7">
        <v>0</v>
      </c>
      <c r="L3736" s="59"/>
      <c r="M3736" s="7">
        <v>0</v>
      </c>
    </row>
    <row r="3737" spans="2:13" customFormat="1" hidden="1">
      <c r="B3737" s="5" t="s">
        <v>3602</v>
      </c>
      <c r="C3737" s="9" t="s">
        <v>250</v>
      </c>
      <c r="D3737" s="7">
        <v>0</v>
      </c>
      <c r="E3737" s="58"/>
      <c r="F3737" s="95"/>
      <c r="G3737" s="7">
        <v>0</v>
      </c>
      <c r="H3737" s="58"/>
      <c r="I3737" s="95"/>
      <c r="J3737" s="7">
        <v>0</v>
      </c>
      <c r="L3737" s="59"/>
      <c r="M3737" s="7">
        <v>0</v>
      </c>
    </row>
    <row r="3738" spans="2:13" customFormat="1" hidden="1">
      <c r="B3738" s="1" t="s">
        <v>3603</v>
      </c>
      <c r="C3738" s="4" t="s">
        <v>252</v>
      </c>
      <c r="D3738" s="10">
        <f>SUM(D3739:D3747)</f>
        <v>0</v>
      </c>
      <c r="E3738" s="58"/>
      <c r="F3738" s="96"/>
      <c r="G3738" s="10">
        <f>SUM(G3739:G3747)</f>
        <v>0</v>
      </c>
      <c r="H3738" s="58"/>
      <c r="I3738" s="96"/>
      <c r="J3738" s="10">
        <f>SUM(J3739:J3747)</f>
        <v>0</v>
      </c>
      <c r="L3738" s="59"/>
      <c r="M3738" s="10">
        <f>SUM(M3739:M3747)</f>
        <v>0</v>
      </c>
    </row>
    <row r="3739" spans="2:13" customFormat="1" hidden="1">
      <c r="B3739" s="5" t="s">
        <v>3604</v>
      </c>
      <c r="C3739" s="9" t="s">
        <v>254</v>
      </c>
      <c r="D3739" s="7">
        <v>0</v>
      </c>
      <c r="E3739" s="58"/>
      <c r="F3739" s="95"/>
      <c r="G3739" s="7">
        <v>0</v>
      </c>
      <c r="H3739" s="58"/>
      <c r="I3739" s="95"/>
      <c r="J3739" s="7">
        <v>0</v>
      </c>
      <c r="L3739" s="59"/>
      <c r="M3739" s="7">
        <v>0</v>
      </c>
    </row>
    <row r="3740" spans="2:13" customFormat="1" hidden="1">
      <c r="B3740" s="5" t="s">
        <v>3605</v>
      </c>
      <c r="C3740" s="9" t="s">
        <v>256</v>
      </c>
      <c r="D3740" s="7">
        <v>0</v>
      </c>
      <c r="E3740" s="58"/>
      <c r="F3740" s="95"/>
      <c r="G3740" s="7">
        <v>0</v>
      </c>
      <c r="H3740" s="58"/>
      <c r="I3740" s="95"/>
      <c r="J3740" s="7">
        <v>0</v>
      </c>
      <c r="L3740" s="59"/>
      <c r="M3740" s="7">
        <v>0</v>
      </c>
    </row>
    <row r="3741" spans="2:13" customFormat="1" hidden="1">
      <c r="B3741" s="5" t="s">
        <v>3606</v>
      </c>
      <c r="C3741" s="9" t="s">
        <v>258</v>
      </c>
      <c r="D3741" s="7">
        <v>0</v>
      </c>
      <c r="E3741" s="58"/>
      <c r="F3741" s="95"/>
      <c r="G3741" s="7">
        <v>0</v>
      </c>
      <c r="H3741" s="58"/>
      <c r="I3741" s="95"/>
      <c r="J3741" s="7">
        <v>0</v>
      </c>
      <c r="L3741" s="59"/>
      <c r="M3741" s="7">
        <v>0</v>
      </c>
    </row>
    <row r="3742" spans="2:13" customFormat="1" hidden="1">
      <c r="B3742" s="5" t="s">
        <v>3607</v>
      </c>
      <c r="C3742" s="9" t="s">
        <v>260</v>
      </c>
      <c r="D3742" s="7">
        <v>0</v>
      </c>
      <c r="E3742" s="58"/>
      <c r="F3742" s="95"/>
      <c r="G3742" s="7">
        <v>0</v>
      </c>
      <c r="H3742" s="58"/>
      <c r="I3742" s="95"/>
      <c r="J3742" s="7">
        <v>0</v>
      </c>
      <c r="L3742" s="59"/>
      <c r="M3742" s="7">
        <v>0</v>
      </c>
    </row>
    <row r="3743" spans="2:13" customFormat="1" hidden="1">
      <c r="B3743" s="5" t="s">
        <v>3608</v>
      </c>
      <c r="C3743" s="9" t="s">
        <v>262</v>
      </c>
      <c r="D3743" s="7">
        <v>0</v>
      </c>
      <c r="E3743" s="58"/>
      <c r="F3743" s="95"/>
      <c r="G3743" s="7">
        <v>0</v>
      </c>
      <c r="H3743" s="58"/>
      <c r="I3743" s="95"/>
      <c r="J3743" s="7">
        <v>0</v>
      </c>
      <c r="L3743" s="59"/>
      <c r="M3743" s="7">
        <v>0</v>
      </c>
    </row>
    <row r="3744" spans="2:13" customFormat="1" hidden="1">
      <c r="B3744" s="5" t="s">
        <v>3609</v>
      </c>
      <c r="C3744" s="9" t="s">
        <v>264</v>
      </c>
      <c r="D3744" s="7">
        <v>0</v>
      </c>
      <c r="E3744" s="58"/>
      <c r="F3744" s="95"/>
      <c r="G3744" s="7">
        <v>0</v>
      </c>
      <c r="H3744" s="58"/>
      <c r="I3744" s="95"/>
      <c r="J3744" s="7">
        <v>0</v>
      </c>
      <c r="L3744" s="59"/>
      <c r="M3744" s="7">
        <v>0</v>
      </c>
    </row>
    <row r="3745" spans="1:13" customFormat="1" hidden="1">
      <c r="B3745" s="5" t="s">
        <v>3610</v>
      </c>
      <c r="C3745" s="9" t="s">
        <v>266</v>
      </c>
      <c r="D3745" s="7">
        <v>0</v>
      </c>
      <c r="E3745" s="58"/>
      <c r="F3745" s="95"/>
      <c r="G3745" s="7">
        <v>0</v>
      </c>
      <c r="H3745" s="58"/>
      <c r="I3745" s="95"/>
      <c r="J3745" s="7">
        <v>0</v>
      </c>
      <c r="L3745" s="59"/>
      <c r="M3745" s="7">
        <v>0</v>
      </c>
    </row>
    <row r="3746" spans="1:13" customFormat="1" hidden="1">
      <c r="B3746" s="5" t="s">
        <v>3611</v>
      </c>
      <c r="C3746" s="9" t="s">
        <v>268</v>
      </c>
      <c r="D3746" s="7">
        <v>0</v>
      </c>
      <c r="E3746" s="58"/>
      <c r="F3746" s="95"/>
      <c r="G3746" s="7">
        <v>0</v>
      </c>
      <c r="H3746" s="58"/>
      <c r="I3746" s="95"/>
      <c r="J3746" s="7">
        <v>0</v>
      </c>
      <c r="L3746" s="59"/>
      <c r="M3746" s="7">
        <v>0</v>
      </c>
    </row>
    <row r="3747" spans="1:13" customFormat="1" hidden="1">
      <c r="B3747" s="5" t="s">
        <v>3612</v>
      </c>
      <c r="C3747" s="9" t="s">
        <v>270</v>
      </c>
      <c r="D3747" s="7">
        <v>0</v>
      </c>
      <c r="E3747" s="58"/>
      <c r="F3747" s="95"/>
      <c r="G3747" s="7">
        <v>0</v>
      </c>
      <c r="H3747" s="58"/>
      <c r="I3747" s="95"/>
      <c r="J3747" s="7">
        <v>0</v>
      </c>
      <c r="L3747" s="59"/>
      <c r="M3747" s="7">
        <v>0</v>
      </c>
    </row>
    <row r="3748" spans="1:13" hidden="1">
      <c r="A3748" s="21" t="s">
        <v>5618</v>
      </c>
      <c r="B3748" s="67" t="s">
        <v>5855</v>
      </c>
      <c r="C3748" s="67" t="s">
        <v>271</v>
      </c>
      <c r="D3748" s="130">
        <f>D3749+D3761+D3772+D3783+D3797+D3808+D3816+D3829+D3835</f>
        <v>5300</v>
      </c>
      <c r="E3748" s="108"/>
      <c r="F3748" s="106"/>
      <c r="G3748" s="130">
        <f>G3749+G3761+G3772+G3783+G3797+G3808+G3816+G3829+G3835</f>
        <v>4800</v>
      </c>
      <c r="H3748" s="108"/>
      <c r="I3748" s="106"/>
      <c r="J3748" s="130">
        <f>J3749+J3761+J3772+J3783+J3797+J3808+J3816+J3829+J3835</f>
        <v>944</v>
      </c>
      <c r="L3748" s="65"/>
      <c r="M3748" s="130">
        <f>M3749+M3761+M3772+M3783+M3797+M3808+M3816+M3829+M3835</f>
        <v>0</v>
      </c>
    </row>
    <row r="3749" spans="1:13" hidden="1">
      <c r="A3749" s="21" t="s">
        <v>5618</v>
      </c>
      <c r="B3749" s="99" t="s">
        <v>5856</v>
      </c>
      <c r="C3749" s="71" t="s">
        <v>273</v>
      </c>
      <c r="D3749" s="125">
        <f>SUM(D3750:D3760)</f>
        <v>2000</v>
      </c>
      <c r="E3749" s="108"/>
      <c r="F3749" s="126"/>
      <c r="G3749" s="125">
        <f>SUM(G3750:G3760)</f>
        <v>2000</v>
      </c>
      <c r="H3749" s="108"/>
      <c r="I3749" s="126"/>
      <c r="J3749" s="125">
        <f>SUM(J3750:J3760)</f>
        <v>569</v>
      </c>
      <c r="L3749" s="65"/>
      <c r="M3749" s="125">
        <f>SUM(M3750:M3760)</f>
        <v>0</v>
      </c>
    </row>
    <row r="3750" spans="1:13" customFormat="1" hidden="1">
      <c r="B3750" s="5" t="s">
        <v>3613</v>
      </c>
      <c r="C3750" s="9" t="s">
        <v>275</v>
      </c>
      <c r="D3750" s="7">
        <v>0</v>
      </c>
      <c r="E3750" s="58"/>
      <c r="F3750" s="95"/>
      <c r="G3750" s="7">
        <v>0</v>
      </c>
      <c r="H3750" s="58"/>
      <c r="I3750" s="95"/>
      <c r="J3750" s="7">
        <v>0</v>
      </c>
      <c r="L3750" s="59"/>
      <c r="M3750" s="7">
        <v>0</v>
      </c>
    </row>
    <row r="3751" spans="1:13" customFormat="1" hidden="1">
      <c r="B3751" s="5" t="s">
        <v>3614</v>
      </c>
      <c r="C3751" s="9" t="s">
        <v>277</v>
      </c>
      <c r="D3751" s="7">
        <v>0</v>
      </c>
      <c r="E3751" s="58"/>
      <c r="F3751" s="95"/>
      <c r="G3751" s="7">
        <v>0</v>
      </c>
      <c r="H3751" s="58"/>
      <c r="I3751" s="95"/>
      <c r="J3751" s="7">
        <v>0</v>
      </c>
      <c r="L3751" s="59"/>
      <c r="M3751" s="7">
        <v>0</v>
      </c>
    </row>
    <row r="3752" spans="1:13" customFormat="1" hidden="1">
      <c r="B3752" s="5" t="s">
        <v>3615</v>
      </c>
      <c r="C3752" s="9" t="s">
        <v>279</v>
      </c>
      <c r="D3752" s="7">
        <v>0</v>
      </c>
      <c r="E3752" s="58"/>
      <c r="F3752" s="95"/>
      <c r="G3752" s="7">
        <v>0</v>
      </c>
      <c r="H3752" s="58"/>
      <c r="I3752" s="95"/>
      <c r="J3752" s="7">
        <v>0</v>
      </c>
      <c r="L3752" s="59"/>
      <c r="M3752" s="7">
        <v>0</v>
      </c>
    </row>
    <row r="3753" spans="1:13" hidden="1">
      <c r="A3753" s="21" t="s">
        <v>5618</v>
      </c>
      <c r="B3753" s="30" t="s">
        <v>5857</v>
      </c>
      <c r="C3753" s="36" t="s">
        <v>281</v>
      </c>
      <c r="D3753" s="128">
        <v>2000</v>
      </c>
      <c r="E3753" s="108">
        <f>IF(D3753&lt;G3753,G3753-D3753,0)</f>
        <v>0</v>
      </c>
      <c r="F3753" s="108">
        <f>IF(D3753&gt;G3753,D3753-G3753,0)</f>
        <v>0</v>
      </c>
      <c r="G3753" s="128">
        <v>2000</v>
      </c>
      <c r="H3753" s="108"/>
      <c r="I3753" s="108">
        <v>1431</v>
      </c>
      <c r="J3753" s="128">
        <f>+G3753+H3753-I3753</f>
        <v>569</v>
      </c>
      <c r="L3753" s="65"/>
      <c r="M3753" s="128">
        <v>0</v>
      </c>
    </row>
    <row r="3754" spans="1:13" customFormat="1" hidden="1">
      <c r="B3754" s="5" t="s">
        <v>3616</v>
      </c>
      <c r="C3754" s="9" t="s">
        <v>283</v>
      </c>
      <c r="D3754" s="7">
        <v>0</v>
      </c>
      <c r="E3754" s="58"/>
      <c r="F3754" s="95"/>
      <c r="G3754" s="7">
        <v>0</v>
      </c>
      <c r="H3754" s="58"/>
      <c r="I3754" s="95"/>
      <c r="J3754" s="7">
        <v>0</v>
      </c>
      <c r="L3754" s="59"/>
      <c r="M3754" s="7">
        <v>0</v>
      </c>
    </row>
    <row r="3755" spans="1:13" customFormat="1" hidden="1">
      <c r="B3755" s="5" t="s">
        <v>3617</v>
      </c>
      <c r="C3755" s="9" t="s">
        <v>285</v>
      </c>
      <c r="D3755" s="7">
        <v>0</v>
      </c>
      <c r="E3755" s="58"/>
      <c r="F3755" s="95"/>
      <c r="G3755" s="7">
        <v>0</v>
      </c>
      <c r="H3755" s="58"/>
      <c r="I3755" s="95"/>
      <c r="J3755" s="7">
        <v>0</v>
      </c>
      <c r="L3755" s="59"/>
      <c r="M3755" s="7">
        <v>0</v>
      </c>
    </row>
    <row r="3756" spans="1:13" customFormat="1" hidden="1">
      <c r="B3756" s="5" t="s">
        <v>3618</v>
      </c>
      <c r="C3756" s="9" t="s">
        <v>287</v>
      </c>
      <c r="D3756" s="7">
        <v>0</v>
      </c>
      <c r="E3756" s="58"/>
      <c r="F3756" s="95"/>
      <c r="G3756" s="7">
        <v>0</v>
      </c>
      <c r="H3756" s="58"/>
      <c r="I3756" s="95"/>
      <c r="J3756" s="7">
        <v>0</v>
      </c>
      <c r="L3756" s="59"/>
      <c r="M3756" s="7">
        <v>0</v>
      </c>
    </row>
    <row r="3757" spans="1:13" customFormat="1" hidden="1">
      <c r="B3757" s="5" t="s">
        <v>3619</v>
      </c>
      <c r="C3757" s="9" t="s">
        <v>289</v>
      </c>
      <c r="D3757" s="7">
        <v>0</v>
      </c>
      <c r="E3757" s="58"/>
      <c r="F3757" s="95"/>
      <c r="G3757" s="7">
        <v>0</v>
      </c>
      <c r="H3757" s="58"/>
      <c r="I3757" s="95"/>
      <c r="J3757" s="7">
        <v>0</v>
      </c>
      <c r="L3757" s="59"/>
      <c r="M3757" s="7">
        <v>0</v>
      </c>
    </row>
    <row r="3758" spans="1:13" customFormat="1" hidden="1">
      <c r="B3758" s="5" t="s">
        <v>3620</v>
      </c>
      <c r="C3758" s="9" t="s">
        <v>291</v>
      </c>
      <c r="D3758" s="7">
        <v>0</v>
      </c>
      <c r="E3758" s="58"/>
      <c r="F3758" s="95"/>
      <c r="G3758" s="7">
        <v>0</v>
      </c>
      <c r="H3758" s="58"/>
      <c r="I3758" s="95"/>
      <c r="J3758" s="7">
        <v>0</v>
      </c>
      <c r="L3758" s="59"/>
      <c r="M3758" s="7">
        <v>0</v>
      </c>
    </row>
    <row r="3759" spans="1:13" customFormat="1" hidden="1">
      <c r="B3759" s="5" t="s">
        <v>3621</v>
      </c>
      <c r="C3759" s="9" t="s">
        <v>293</v>
      </c>
      <c r="D3759" s="7">
        <v>0</v>
      </c>
      <c r="E3759" s="58"/>
      <c r="F3759" s="95"/>
      <c r="G3759" s="7">
        <v>0</v>
      </c>
      <c r="H3759" s="58"/>
      <c r="I3759" s="95"/>
      <c r="J3759" s="7">
        <v>0</v>
      </c>
      <c r="L3759" s="59"/>
      <c r="M3759" s="7">
        <v>0</v>
      </c>
    </row>
    <row r="3760" spans="1:13" customFormat="1" hidden="1">
      <c r="B3760" s="5" t="s">
        <v>3622</v>
      </c>
      <c r="C3760" s="9" t="s">
        <v>295</v>
      </c>
      <c r="D3760" s="7">
        <v>0</v>
      </c>
      <c r="E3760" s="58"/>
      <c r="F3760" s="95"/>
      <c r="G3760" s="7">
        <v>0</v>
      </c>
      <c r="H3760" s="58"/>
      <c r="I3760" s="95"/>
      <c r="J3760" s="7">
        <v>0</v>
      </c>
      <c r="L3760" s="59"/>
      <c r="M3760" s="7">
        <v>0</v>
      </c>
    </row>
    <row r="3761" spans="2:13" customFormat="1" hidden="1">
      <c r="B3761" s="1" t="s">
        <v>3623</v>
      </c>
      <c r="C3761" s="4" t="s">
        <v>297</v>
      </c>
      <c r="D3761" s="10">
        <f>SUM(D3762:D3771)</f>
        <v>0</v>
      </c>
      <c r="E3761" s="58"/>
      <c r="F3761" s="96"/>
      <c r="G3761" s="10">
        <f>SUM(G3762:G3771)</f>
        <v>0</v>
      </c>
      <c r="H3761" s="58"/>
      <c r="I3761" s="96"/>
      <c r="J3761" s="10">
        <f>SUM(J3762:J3771)</f>
        <v>0</v>
      </c>
      <c r="L3761" s="59"/>
      <c r="M3761" s="10">
        <f>SUM(M3762:M3771)</f>
        <v>0</v>
      </c>
    </row>
    <row r="3762" spans="2:13" customFormat="1" hidden="1">
      <c r="B3762" s="5" t="s">
        <v>3624</v>
      </c>
      <c r="C3762" s="9" t="s">
        <v>299</v>
      </c>
      <c r="D3762" s="7">
        <v>0</v>
      </c>
      <c r="E3762" s="58"/>
      <c r="F3762" s="95"/>
      <c r="G3762" s="7">
        <v>0</v>
      </c>
      <c r="H3762" s="58"/>
      <c r="I3762" s="95"/>
      <c r="J3762" s="7">
        <v>0</v>
      </c>
      <c r="L3762" s="59"/>
      <c r="M3762" s="7">
        <v>0</v>
      </c>
    </row>
    <row r="3763" spans="2:13" customFormat="1" hidden="1">
      <c r="B3763" s="5" t="s">
        <v>3625</v>
      </c>
      <c r="C3763" s="9" t="s">
        <v>301</v>
      </c>
      <c r="D3763" s="7">
        <v>0</v>
      </c>
      <c r="E3763" s="58"/>
      <c r="F3763" s="95"/>
      <c r="G3763" s="7">
        <v>0</v>
      </c>
      <c r="H3763" s="58"/>
      <c r="I3763" s="95"/>
      <c r="J3763" s="7">
        <v>0</v>
      </c>
      <c r="L3763" s="59"/>
      <c r="M3763" s="7">
        <v>0</v>
      </c>
    </row>
    <row r="3764" spans="2:13" customFormat="1" hidden="1">
      <c r="B3764" s="5" t="s">
        <v>3626</v>
      </c>
      <c r="C3764" s="9" t="s">
        <v>303</v>
      </c>
      <c r="D3764" s="7">
        <v>0</v>
      </c>
      <c r="E3764" s="58"/>
      <c r="F3764" s="95"/>
      <c r="G3764" s="7">
        <v>0</v>
      </c>
      <c r="H3764" s="58"/>
      <c r="I3764" s="95"/>
      <c r="J3764" s="7">
        <v>0</v>
      </c>
      <c r="L3764" s="59"/>
      <c r="M3764" s="7">
        <v>0</v>
      </c>
    </row>
    <row r="3765" spans="2:13" customFormat="1" hidden="1">
      <c r="B3765" s="5" t="s">
        <v>3627</v>
      </c>
      <c r="C3765" s="9" t="s">
        <v>305</v>
      </c>
      <c r="D3765" s="7">
        <v>0</v>
      </c>
      <c r="E3765" s="58"/>
      <c r="F3765" s="95"/>
      <c r="G3765" s="7">
        <v>0</v>
      </c>
      <c r="H3765" s="58"/>
      <c r="I3765" s="95"/>
      <c r="J3765" s="7">
        <v>0</v>
      </c>
      <c r="L3765" s="59"/>
      <c r="M3765" s="7">
        <v>0</v>
      </c>
    </row>
    <row r="3766" spans="2:13" customFormat="1" hidden="1">
      <c r="B3766" s="5" t="s">
        <v>3628</v>
      </c>
      <c r="C3766" s="9" t="s">
        <v>307</v>
      </c>
      <c r="D3766" s="7">
        <v>0</v>
      </c>
      <c r="E3766" s="58"/>
      <c r="F3766" s="95"/>
      <c r="G3766" s="7">
        <v>0</v>
      </c>
      <c r="H3766" s="58"/>
      <c r="I3766" s="95"/>
      <c r="J3766" s="7">
        <v>0</v>
      </c>
      <c r="L3766" s="59"/>
      <c r="M3766" s="7">
        <v>0</v>
      </c>
    </row>
    <row r="3767" spans="2:13" customFormat="1" hidden="1">
      <c r="B3767" s="5" t="s">
        <v>3629</v>
      </c>
      <c r="C3767" s="9" t="s">
        <v>309</v>
      </c>
      <c r="D3767" s="7">
        <v>0</v>
      </c>
      <c r="E3767" s="58"/>
      <c r="F3767" s="95"/>
      <c r="G3767" s="7">
        <v>0</v>
      </c>
      <c r="H3767" s="58"/>
      <c r="I3767" s="95"/>
      <c r="J3767" s="7">
        <v>0</v>
      </c>
      <c r="L3767" s="59"/>
      <c r="M3767" s="7">
        <v>0</v>
      </c>
    </row>
    <row r="3768" spans="2:13" customFormat="1" hidden="1">
      <c r="B3768" s="5" t="s">
        <v>3630</v>
      </c>
      <c r="C3768" s="9" t="s">
        <v>311</v>
      </c>
      <c r="D3768" s="7">
        <v>0</v>
      </c>
      <c r="E3768" s="58"/>
      <c r="F3768" s="95"/>
      <c r="G3768" s="7">
        <v>0</v>
      </c>
      <c r="H3768" s="58"/>
      <c r="I3768" s="95"/>
      <c r="J3768" s="7">
        <v>0</v>
      </c>
      <c r="L3768" s="59"/>
      <c r="M3768" s="7">
        <v>0</v>
      </c>
    </row>
    <row r="3769" spans="2:13" customFormat="1" hidden="1">
      <c r="B3769" s="5" t="s">
        <v>3631</v>
      </c>
      <c r="C3769" s="9" t="s">
        <v>313</v>
      </c>
      <c r="D3769" s="7">
        <v>0</v>
      </c>
      <c r="E3769" s="58"/>
      <c r="F3769" s="95"/>
      <c r="G3769" s="7">
        <v>0</v>
      </c>
      <c r="H3769" s="58"/>
      <c r="I3769" s="95"/>
      <c r="J3769" s="7">
        <v>0</v>
      </c>
      <c r="L3769" s="59"/>
      <c r="M3769" s="7">
        <v>0</v>
      </c>
    </row>
    <row r="3770" spans="2:13" customFormat="1" hidden="1">
      <c r="B3770" s="5" t="s">
        <v>3632</v>
      </c>
      <c r="C3770" s="9" t="s">
        <v>315</v>
      </c>
      <c r="D3770" s="7">
        <v>0</v>
      </c>
      <c r="E3770" s="58"/>
      <c r="F3770" s="95"/>
      <c r="G3770" s="7">
        <v>0</v>
      </c>
      <c r="H3770" s="58"/>
      <c r="I3770" s="95"/>
      <c r="J3770" s="7">
        <v>0</v>
      </c>
      <c r="L3770" s="59"/>
      <c r="M3770" s="7">
        <v>0</v>
      </c>
    </row>
    <row r="3771" spans="2:13" customFormat="1" hidden="1">
      <c r="B3771" s="5" t="s">
        <v>3633</v>
      </c>
      <c r="C3771" s="9" t="s">
        <v>317</v>
      </c>
      <c r="D3771" s="7">
        <v>0</v>
      </c>
      <c r="E3771" s="58"/>
      <c r="F3771" s="95"/>
      <c r="G3771" s="7">
        <v>0</v>
      </c>
      <c r="H3771" s="58"/>
      <c r="I3771" s="95"/>
      <c r="J3771" s="7">
        <v>0</v>
      </c>
      <c r="L3771" s="59"/>
      <c r="M3771" s="7">
        <v>0</v>
      </c>
    </row>
    <row r="3772" spans="2:13" customFormat="1" hidden="1">
      <c r="B3772" s="1" t="s">
        <v>3634</v>
      </c>
      <c r="C3772" s="4" t="s">
        <v>5452</v>
      </c>
      <c r="D3772" s="10">
        <f>SUM(D3773:D3782)</f>
        <v>0</v>
      </c>
      <c r="E3772" s="58"/>
      <c r="F3772" s="96"/>
      <c r="G3772" s="10">
        <f>SUM(G3773:G3782)</f>
        <v>0</v>
      </c>
      <c r="H3772" s="58"/>
      <c r="I3772" s="96"/>
      <c r="J3772" s="10">
        <f>SUM(J3773:J3782)</f>
        <v>0</v>
      </c>
      <c r="L3772" s="59"/>
      <c r="M3772" s="10">
        <f>SUM(M3773:M3782)</f>
        <v>0</v>
      </c>
    </row>
    <row r="3773" spans="2:13" customFormat="1" hidden="1">
      <c r="B3773" s="5" t="s">
        <v>3635</v>
      </c>
      <c r="C3773" s="9" t="s">
        <v>320</v>
      </c>
      <c r="D3773" s="7">
        <v>0</v>
      </c>
      <c r="E3773" s="58"/>
      <c r="F3773" s="95"/>
      <c r="G3773" s="7">
        <v>0</v>
      </c>
      <c r="H3773" s="58"/>
      <c r="I3773" s="95"/>
      <c r="J3773" s="7">
        <v>0</v>
      </c>
      <c r="L3773" s="59"/>
      <c r="M3773" s="7">
        <v>0</v>
      </c>
    </row>
    <row r="3774" spans="2:13" customFormat="1" hidden="1">
      <c r="B3774" s="5" t="s">
        <v>3636</v>
      </c>
      <c r="C3774" s="9" t="s">
        <v>322</v>
      </c>
      <c r="D3774" s="7">
        <v>0</v>
      </c>
      <c r="E3774" s="58"/>
      <c r="F3774" s="95"/>
      <c r="G3774" s="7">
        <v>0</v>
      </c>
      <c r="H3774" s="58"/>
      <c r="I3774" s="95"/>
      <c r="J3774" s="7">
        <v>0</v>
      </c>
      <c r="L3774" s="59"/>
      <c r="M3774" s="7">
        <v>0</v>
      </c>
    </row>
    <row r="3775" spans="2:13" customFormat="1" hidden="1">
      <c r="B3775" s="5" t="s">
        <v>3637</v>
      </c>
      <c r="C3775" s="9" t="s">
        <v>324</v>
      </c>
      <c r="D3775" s="7">
        <v>0</v>
      </c>
      <c r="E3775" s="58"/>
      <c r="F3775" s="95"/>
      <c r="G3775" s="7">
        <v>0</v>
      </c>
      <c r="H3775" s="58"/>
      <c r="I3775" s="95"/>
      <c r="J3775" s="7">
        <v>0</v>
      </c>
      <c r="L3775" s="59"/>
      <c r="M3775" s="7">
        <v>0</v>
      </c>
    </row>
    <row r="3776" spans="2:13" customFormat="1" hidden="1">
      <c r="B3776" s="5" t="s">
        <v>3638</v>
      </c>
      <c r="C3776" s="9" t="s">
        <v>326</v>
      </c>
      <c r="D3776" s="7">
        <v>0</v>
      </c>
      <c r="E3776" s="58"/>
      <c r="F3776" s="95"/>
      <c r="G3776" s="7">
        <v>0</v>
      </c>
      <c r="H3776" s="58"/>
      <c r="I3776" s="95"/>
      <c r="J3776" s="7">
        <v>0</v>
      </c>
      <c r="L3776" s="59"/>
      <c r="M3776" s="7">
        <v>0</v>
      </c>
    </row>
    <row r="3777" spans="2:13" customFormat="1" hidden="1">
      <c r="B3777" s="5" t="s">
        <v>3639</v>
      </c>
      <c r="C3777" s="9" t="s">
        <v>328</v>
      </c>
      <c r="D3777" s="7">
        <v>0</v>
      </c>
      <c r="E3777" s="58"/>
      <c r="F3777" s="95"/>
      <c r="G3777" s="7">
        <v>0</v>
      </c>
      <c r="H3777" s="58"/>
      <c r="I3777" s="95"/>
      <c r="J3777" s="7">
        <v>0</v>
      </c>
      <c r="L3777" s="59"/>
      <c r="M3777" s="7">
        <v>0</v>
      </c>
    </row>
    <row r="3778" spans="2:13" customFormat="1" hidden="1">
      <c r="B3778" s="5" t="s">
        <v>3640</v>
      </c>
      <c r="C3778" s="9" t="s">
        <v>330</v>
      </c>
      <c r="D3778" s="7">
        <v>0</v>
      </c>
      <c r="E3778" s="58"/>
      <c r="F3778" s="95"/>
      <c r="G3778" s="7">
        <v>0</v>
      </c>
      <c r="H3778" s="58"/>
      <c r="I3778" s="95"/>
      <c r="J3778" s="7">
        <v>0</v>
      </c>
      <c r="L3778" s="59"/>
      <c r="M3778" s="7">
        <v>0</v>
      </c>
    </row>
    <row r="3779" spans="2:13" customFormat="1" hidden="1">
      <c r="B3779" s="5" t="s">
        <v>3641</v>
      </c>
      <c r="C3779" s="9" t="s">
        <v>332</v>
      </c>
      <c r="D3779" s="7">
        <v>0</v>
      </c>
      <c r="E3779" s="58"/>
      <c r="F3779" s="95"/>
      <c r="G3779" s="7">
        <v>0</v>
      </c>
      <c r="H3779" s="58"/>
      <c r="I3779" s="95"/>
      <c r="J3779" s="7">
        <v>0</v>
      </c>
      <c r="L3779" s="59"/>
      <c r="M3779" s="7">
        <v>0</v>
      </c>
    </row>
    <row r="3780" spans="2:13" customFormat="1" hidden="1">
      <c r="B3780" s="5" t="s">
        <v>3642</v>
      </c>
      <c r="C3780" s="9" t="s">
        <v>334</v>
      </c>
      <c r="D3780" s="7">
        <v>0</v>
      </c>
      <c r="E3780" s="58"/>
      <c r="F3780" s="95"/>
      <c r="G3780" s="7">
        <v>0</v>
      </c>
      <c r="H3780" s="58"/>
      <c r="I3780" s="95"/>
      <c r="J3780" s="7">
        <v>0</v>
      </c>
      <c r="L3780" s="59"/>
      <c r="M3780" s="7">
        <v>0</v>
      </c>
    </row>
    <row r="3781" spans="2:13" customFormat="1" hidden="1">
      <c r="B3781" s="5" t="s">
        <v>3643</v>
      </c>
      <c r="C3781" s="9" t="s">
        <v>336</v>
      </c>
      <c r="D3781" s="7">
        <v>0</v>
      </c>
      <c r="E3781" s="58"/>
      <c r="F3781" s="95"/>
      <c r="G3781" s="7">
        <v>0</v>
      </c>
      <c r="H3781" s="58"/>
      <c r="I3781" s="95"/>
      <c r="J3781" s="7">
        <v>0</v>
      </c>
      <c r="L3781" s="59"/>
      <c r="M3781" s="7">
        <v>0</v>
      </c>
    </row>
    <row r="3782" spans="2:13" customFormat="1" hidden="1">
      <c r="B3782" s="5" t="s">
        <v>3644</v>
      </c>
      <c r="C3782" s="9" t="s">
        <v>338</v>
      </c>
      <c r="D3782" s="7">
        <v>0</v>
      </c>
      <c r="E3782" s="58"/>
      <c r="F3782" s="95"/>
      <c r="G3782" s="7">
        <v>0</v>
      </c>
      <c r="H3782" s="58"/>
      <c r="I3782" s="95"/>
      <c r="J3782" s="7">
        <v>0</v>
      </c>
      <c r="L3782" s="59"/>
      <c r="M3782" s="7">
        <v>0</v>
      </c>
    </row>
    <row r="3783" spans="2:13" hidden="1">
      <c r="B3783" s="70" t="s">
        <v>3645</v>
      </c>
      <c r="C3783" s="71" t="s">
        <v>340</v>
      </c>
      <c r="D3783" s="60">
        <f>SUM(D3784:D3796)</f>
        <v>0</v>
      </c>
      <c r="E3783" s="58"/>
      <c r="F3783" s="96"/>
      <c r="G3783" s="60">
        <f>SUM(G3784:G3796)</f>
        <v>0</v>
      </c>
      <c r="H3783" s="58"/>
      <c r="I3783" s="96"/>
      <c r="J3783" s="60">
        <f>SUM(J3784:J3796)</f>
        <v>0</v>
      </c>
      <c r="L3783" s="65"/>
      <c r="M3783" s="60">
        <f>SUM(M3784:M3796)</f>
        <v>0</v>
      </c>
    </row>
    <row r="3784" spans="2:13" customFormat="1" hidden="1">
      <c r="B3784" s="5" t="s">
        <v>5386</v>
      </c>
      <c r="C3784" s="9" t="s">
        <v>341</v>
      </c>
      <c r="D3784" s="7">
        <v>0</v>
      </c>
      <c r="E3784" s="58"/>
      <c r="F3784" s="95"/>
      <c r="G3784" s="7">
        <v>0</v>
      </c>
      <c r="H3784" s="58"/>
      <c r="I3784" s="95"/>
      <c r="J3784" s="7">
        <v>0</v>
      </c>
      <c r="L3784" s="59"/>
      <c r="M3784" s="7">
        <v>0</v>
      </c>
    </row>
    <row r="3785" spans="2:13" customFormat="1" hidden="1">
      <c r="B3785" s="5" t="s">
        <v>5387</v>
      </c>
      <c r="C3785" s="9" t="s">
        <v>342</v>
      </c>
      <c r="D3785" s="7">
        <v>0</v>
      </c>
      <c r="E3785" s="58"/>
      <c r="F3785" s="95"/>
      <c r="G3785" s="7">
        <v>0</v>
      </c>
      <c r="H3785" s="58"/>
      <c r="I3785" s="95"/>
      <c r="J3785" s="7">
        <v>0</v>
      </c>
      <c r="L3785" s="59"/>
      <c r="M3785" s="7">
        <v>0</v>
      </c>
    </row>
    <row r="3786" spans="2:13" customFormat="1" hidden="1">
      <c r="B3786" s="5" t="s">
        <v>5388</v>
      </c>
      <c r="C3786" s="9" t="s">
        <v>343</v>
      </c>
      <c r="D3786" s="7">
        <v>0</v>
      </c>
      <c r="E3786" s="58"/>
      <c r="F3786" s="95"/>
      <c r="G3786" s="7">
        <v>0</v>
      </c>
      <c r="H3786" s="58"/>
      <c r="I3786" s="95"/>
      <c r="J3786" s="7">
        <v>0</v>
      </c>
      <c r="L3786" s="59"/>
      <c r="M3786" s="7">
        <v>0</v>
      </c>
    </row>
    <row r="3787" spans="2:13" customFormat="1" hidden="1">
      <c r="B3787" s="5" t="s">
        <v>5389</v>
      </c>
      <c r="C3787" s="9" t="s">
        <v>344</v>
      </c>
      <c r="D3787" s="7">
        <v>0</v>
      </c>
      <c r="E3787" s="58"/>
      <c r="F3787" s="95"/>
      <c r="G3787" s="7">
        <v>0</v>
      </c>
      <c r="H3787" s="58"/>
      <c r="I3787" s="95"/>
      <c r="J3787" s="7">
        <v>0</v>
      </c>
      <c r="L3787" s="59"/>
      <c r="M3787" s="7">
        <v>0</v>
      </c>
    </row>
    <row r="3788" spans="2:13" customFormat="1" hidden="1">
      <c r="B3788" s="5" t="s">
        <v>5390</v>
      </c>
      <c r="C3788" s="9" t="s">
        <v>345</v>
      </c>
      <c r="D3788" s="7">
        <v>0</v>
      </c>
      <c r="E3788" s="58"/>
      <c r="F3788" s="95"/>
      <c r="G3788" s="7">
        <v>0</v>
      </c>
      <c r="H3788" s="58"/>
      <c r="I3788" s="95"/>
      <c r="J3788" s="7">
        <v>0</v>
      </c>
      <c r="L3788" s="59"/>
      <c r="M3788" s="7">
        <v>0</v>
      </c>
    </row>
    <row r="3789" spans="2:13" customFormat="1" hidden="1">
      <c r="B3789" s="5" t="s">
        <v>5391</v>
      </c>
      <c r="C3789" s="9" t="s">
        <v>346</v>
      </c>
      <c r="D3789" s="7">
        <v>0</v>
      </c>
      <c r="E3789" s="58"/>
      <c r="F3789" s="95"/>
      <c r="G3789" s="7">
        <v>0</v>
      </c>
      <c r="H3789" s="58"/>
      <c r="I3789" s="95"/>
      <c r="J3789" s="7">
        <v>0</v>
      </c>
      <c r="L3789" s="59"/>
      <c r="M3789" s="7">
        <v>0</v>
      </c>
    </row>
    <row r="3790" spans="2:13" customFormat="1" hidden="1">
      <c r="B3790" s="5" t="s">
        <v>5392</v>
      </c>
      <c r="C3790" s="9" t="s">
        <v>347</v>
      </c>
      <c r="D3790" s="7">
        <v>0</v>
      </c>
      <c r="E3790" s="58"/>
      <c r="F3790" s="95"/>
      <c r="G3790" s="7">
        <v>0</v>
      </c>
      <c r="H3790" s="58"/>
      <c r="I3790" s="95"/>
      <c r="J3790" s="7">
        <v>0</v>
      </c>
      <c r="L3790" s="59"/>
      <c r="M3790" s="7">
        <v>0</v>
      </c>
    </row>
    <row r="3791" spans="2:13" customFormat="1" hidden="1">
      <c r="B3791" s="5" t="s">
        <v>5393</v>
      </c>
      <c r="C3791" s="9" t="s">
        <v>348</v>
      </c>
      <c r="D3791" s="7">
        <v>0</v>
      </c>
      <c r="E3791" s="58"/>
      <c r="F3791" s="95"/>
      <c r="G3791" s="7">
        <v>0</v>
      </c>
      <c r="H3791" s="58"/>
      <c r="I3791" s="95"/>
      <c r="J3791" s="7">
        <v>0</v>
      </c>
      <c r="L3791" s="59"/>
      <c r="M3791" s="7">
        <v>0</v>
      </c>
    </row>
    <row r="3792" spans="2:13" customFormat="1" hidden="1">
      <c r="B3792" s="5" t="s">
        <v>5394</v>
      </c>
      <c r="C3792" s="9" t="s">
        <v>349</v>
      </c>
      <c r="D3792" s="7">
        <v>0</v>
      </c>
      <c r="E3792" s="58"/>
      <c r="F3792" s="95"/>
      <c r="G3792" s="7">
        <v>0</v>
      </c>
      <c r="H3792" s="58"/>
      <c r="I3792" s="95"/>
      <c r="J3792" s="7">
        <v>0</v>
      </c>
      <c r="L3792" s="59"/>
      <c r="M3792" s="7">
        <v>0</v>
      </c>
    </row>
    <row r="3793" spans="1:13" customFormat="1" hidden="1">
      <c r="B3793" s="5" t="s">
        <v>5395</v>
      </c>
      <c r="C3793" s="9" t="s">
        <v>350</v>
      </c>
      <c r="D3793" s="7">
        <v>0</v>
      </c>
      <c r="E3793" s="58"/>
      <c r="F3793" s="95"/>
      <c r="G3793" s="7">
        <v>0</v>
      </c>
      <c r="H3793" s="58"/>
      <c r="I3793" s="95"/>
      <c r="J3793" s="7">
        <v>0</v>
      </c>
      <c r="L3793" s="59"/>
      <c r="M3793" s="7">
        <v>0</v>
      </c>
    </row>
    <row r="3794" spans="1:13" hidden="1">
      <c r="B3794" s="28" t="s">
        <v>5396</v>
      </c>
      <c r="C3794" s="36" t="s">
        <v>351</v>
      </c>
      <c r="D3794" s="11">
        <v>0</v>
      </c>
      <c r="E3794" s="58"/>
      <c r="F3794" s="95"/>
      <c r="G3794" s="11">
        <v>0</v>
      </c>
      <c r="H3794" s="58"/>
      <c r="I3794" s="95"/>
      <c r="J3794" s="11">
        <v>0</v>
      </c>
      <c r="L3794" s="65"/>
      <c r="M3794" s="11">
        <v>0</v>
      </c>
    </row>
    <row r="3795" spans="1:13" customFormat="1" hidden="1">
      <c r="B3795" s="5" t="s">
        <v>5397</v>
      </c>
      <c r="C3795" s="9" t="s">
        <v>352</v>
      </c>
      <c r="D3795" s="7">
        <v>0</v>
      </c>
      <c r="E3795" s="58"/>
      <c r="F3795" s="95"/>
      <c r="G3795" s="7">
        <v>0</v>
      </c>
      <c r="H3795" s="58"/>
      <c r="I3795" s="95"/>
      <c r="J3795" s="7">
        <v>0</v>
      </c>
      <c r="L3795" s="59"/>
      <c r="M3795" s="7">
        <v>0</v>
      </c>
    </row>
    <row r="3796" spans="1:13" customFormat="1" hidden="1">
      <c r="B3796" s="5" t="s">
        <v>5398</v>
      </c>
      <c r="C3796" s="9" t="s">
        <v>353</v>
      </c>
      <c r="D3796" s="7">
        <v>0</v>
      </c>
      <c r="E3796" s="58"/>
      <c r="F3796" s="95"/>
      <c r="G3796" s="7">
        <v>0</v>
      </c>
      <c r="H3796" s="58"/>
      <c r="I3796" s="95"/>
      <c r="J3796" s="7">
        <v>0</v>
      </c>
      <c r="L3796" s="59"/>
      <c r="M3796" s="7">
        <v>0</v>
      </c>
    </row>
    <row r="3797" spans="1:13" hidden="1">
      <c r="A3797" s="21" t="s">
        <v>5618</v>
      </c>
      <c r="B3797" s="99" t="s">
        <v>5858</v>
      </c>
      <c r="C3797" s="71" t="s">
        <v>355</v>
      </c>
      <c r="D3797" s="125">
        <f>SUM(D3798:D3807)</f>
        <v>2500</v>
      </c>
      <c r="E3797" s="108"/>
      <c r="F3797" s="126"/>
      <c r="G3797" s="125">
        <f>SUM(G3798:G3807)</f>
        <v>2000</v>
      </c>
      <c r="H3797" s="108"/>
      <c r="I3797" s="126"/>
      <c r="J3797" s="125">
        <f>SUM(J3798:J3807)</f>
        <v>0</v>
      </c>
      <c r="L3797" s="65"/>
      <c r="M3797" s="125">
        <f>SUM(M3798:M3807)</f>
        <v>0</v>
      </c>
    </row>
    <row r="3798" spans="1:13" customFormat="1" hidden="1">
      <c r="B3798" s="5" t="s">
        <v>3646</v>
      </c>
      <c r="C3798" s="9" t="s">
        <v>357</v>
      </c>
      <c r="D3798" s="7">
        <v>0</v>
      </c>
      <c r="E3798" s="58"/>
      <c r="F3798" s="95"/>
      <c r="G3798" s="7">
        <v>0</v>
      </c>
      <c r="H3798" s="58"/>
      <c r="I3798" s="95"/>
      <c r="J3798" s="7">
        <v>0</v>
      </c>
      <c r="L3798" s="59"/>
      <c r="M3798" s="7">
        <v>0</v>
      </c>
    </row>
    <row r="3799" spans="1:13" customFormat="1" hidden="1">
      <c r="B3799" s="5" t="s">
        <v>3646</v>
      </c>
      <c r="C3799" s="9" t="s">
        <v>359</v>
      </c>
      <c r="D3799" s="7">
        <v>0</v>
      </c>
      <c r="E3799" s="58"/>
      <c r="F3799" s="95"/>
      <c r="G3799" s="7">
        <v>0</v>
      </c>
      <c r="H3799" s="58"/>
      <c r="I3799" s="95"/>
      <c r="J3799" s="7">
        <v>0</v>
      </c>
      <c r="L3799" s="59"/>
      <c r="M3799" s="7">
        <v>0</v>
      </c>
    </row>
    <row r="3800" spans="1:13" hidden="1">
      <c r="B3800" s="28" t="s">
        <v>3647</v>
      </c>
      <c r="C3800" s="36" t="s">
        <v>361</v>
      </c>
      <c r="D3800" s="11">
        <v>0</v>
      </c>
      <c r="E3800" s="58"/>
      <c r="F3800" s="95"/>
      <c r="G3800" s="11">
        <v>0</v>
      </c>
      <c r="H3800" s="58"/>
      <c r="I3800" s="95"/>
      <c r="J3800" s="11">
        <v>0</v>
      </c>
      <c r="L3800" s="65"/>
      <c r="M3800" s="11">
        <v>0</v>
      </c>
    </row>
    <row r="3801" spans="1:13" customFormat="1" hidden="1">
      <c r="B3801" s="5" t="s">
        <v>3648</v>
      </c>
      <c r="C3801" s="9" t="s">
        <v>363</v>
      </c>
      <c r="D3801" s="7">
        <v>0</v>
      </c>
      <c r="E3801" s="58"/>
      <c r="F3801" s="95"/>
      <c r="G3801" s="7">
        <v>0</v>
      </c>
      <c r="H3801" s="58"/>
      <c r="I3801" s="95"/>
      <c r="J3801" s="7">
        <v>0</v>
      </c>
      <c r="L3801" s="59"/>
      <c r="M3801" s="7">
        <v>0</v>
      </c>
    </row>
    <row r="3802" spans="1:13" hidden="1">
      <c r="A3802" s="21" t="s">
        <v>5618</v>
      </c>
      <c r="B3802" s="30" t="s">
        <v>5859</v>
      </c>
      <c r="C3802" s="36" t="s">
        <v>365</v>
      </c>
      <c r="D3802" s="128">
        <v>2500</v>
      </c>
      <c r="E3802" s="108">
        <f>IF(D3802&lt;G3802,G3802-D3802,0)</f>
        <v>0</v>
      </c>
      <c r="F3802" s="108">
        <f>IF(D3802&gt;G3802,D3802-G3802,0)</f>
        <v>500</v>
      </c>
      <c r="G3802" s="128">
        <v>2000</v>
      </c>
      <c r="H3802" s="108"/>
      <c r="I3802" s="108">
        <v>2000</v>
      </c>
      <c r="J3802" s="128">
        <f>+G3802+H3802-I3802</f>
        <v>0</v>
      </c>
      <c r="L3802" s="65"/>
      <c r="M3802" s="128">
        <f>+J3802+K3802-L3802</f>
        <v>0</v>
      </c>
    </row>
    <row r="3803" spans="1:13" customFormat="1" hidden="1">
      <c r="B3803" s="5" t="s">
        <v>3649</v>
      </c>
      <c r="C3803" s="9" t="s">
        <v>367</v>
      </c>
      <c r="D3803" s="7">
        <v>0</v>
      </c>
      <c r="E3803" s="58"/>
      <c r="F3803" s="95"/>
      <c r="G3803" s="7">
        <v>0</v>
      </c>
      <c r="H3803" s="58"/>
      <c r="I3803" s="95"/>
      <c r="J3803" s="7">
        <v>0</v>
      </c>
      <c r="L3803" s="59"/>
      <c r="M3803" s="7">
        <v>0</v>
      </c>
    </row>
    <row r="3804" spans="1:13" customFormat="1" hidden="1">
      <c r="B3804" s="5" t="s">
        <v>3650</v>
      </c>
      <c r="C3804" s="9" t="s">
        <v>369</v>
      </c>
      <c r="D3804" s="7">
        <v>0</v>
      </c>
      <c r="E3804" s="58"/>
      <c r="F3804" s="95"/>
      <c r="G3804" s="7">
        <v>0</v>
      </c>
      <c r="H3804" s="58"/>
      <c r="I3804" s="95"/>
      <c r="J3804" s="7">
        <v>0</v>
      </c>
      <c r="L3804" s="59"/>
      <c r="M3804" s="7">
        <v>0</v>
      </c>
    </row>
    <row r="3805" spans="1:13" customFormat="1" hidden="1">
      <c r="B3805" s="5" t="s">
        <v>3651</v>
      </c>
      <c r="C3805" s="9" t="s">
        <v>371</v>
      </c>
      <c r="D3805" s="7">
        <v>0</v>
      </c>
      <c r="E3805" s="58"/>
      <c r="F3805" s="95"/>
      <c r="G3805" s="7">
        <v>0</v>
      </c>
      <c r="H3805" s="58"/>
      <c r="I3805" s="95"/>
      <c r="J3805" s="7">
        <v>0</v>
      </c>
      <c r="L3805" s="59"/>
      <c r="M3805" s="7">
        <v>0</v>
      </c>
    </row>
    <row r="3806" spans="1:13" customFormat="1" hidden="1">
      <c r="B3806" s="5" t="s">
        <v>3652</v>
      </c>
      <c r="C3806" s="9" t="s">
        <v>373</v>
      </c>
      <c r="D3806" s="7">
        <v>0</v>
      </c>
      <c r="E3806" s="58"/>
      <c r="F3806" s="95"/>
      <c r="G3806" s="7">
        <v>0</v>
      </c>
      <c r="H3806" s="58"/>
      <c r="I3806" s="95"/>
      <c r="J3806" s="7">
        <v>0</v>
      </c>
      <c r="L3806" s="59"/>
      <c r="M3806" s="7">
        <v>0</v>
      </c>
    </row>
    <row r="3807" spans="1:13" customFormat="1" hidden="1">
      <c r="B3807" s="5" t="s">
        <v>3653</v>
      </c>
      <c r="C3807" s="9" t="s">
        <v>375</v>
      </c>
      <c r="D3807" s="7">
        <v>0</v>
      </c>
      <c r="E3807" s="58"/>
      <c r="F3807" s="95"/>
      <c r="G3807" s="7">
        <v>0</v>
      </c>
      <c r="H3807" s="58"/>
      <c r="I3807" s="95"/>
      <c r="J3807" s="7">
        <v>0</v>
      </c>
      <c r="L3807" s="59"/>
      <c r="M3807" s="7">
        <v>0</v>
      </c>
    </row>
    <row r="3808" spans="1:13" customFormat="1" hidden="1">
      <c r="B3808" s="1" t="s">
        <v>3654</v>
      </c>
      <c r="C3808" s="4" t="s">
        <v>376</v>
      </c>
      <c r="D3808" s="10">
        <f>SUM(D3809:D3815)</f>
        <v>0</v>
      </c>
      <c r="E3808" s="58"/>
      <c r="F3808" s="96"/>
      <c r="G3808" s="10">
        <f>SUM(G3809:G3815)</f>
        <v>0</v>
      </c>
      <c r="H3808" s="58"/>
      <c r="I3808" s="96"/>
      <c r="J3808" s="10">
        <f>SUM(J3809:J3815)</f>
        <v>0</v>
      </c>
      <c r="L3808" s="59"/>
      <c r="M3808" s="10">
        <f>SUM(M3809:M3815)</f>
        <v>0</v>
      </c>
    </row>
    <row r="3809" spans="2:13" customFormat="1" hidden="1">
      <c r="B3809" s="5" t="s">
        <v>3655</v>
      </c>
      <c r="C3809" s="9" t="s">
        <v>378</v>
      </c>
      <c r="D3809" s="7">
        <v>0</v>
      </c>
      <c r="E3809" s="58"/>
      <c r="F3809" s="95"/>
      <c r="G3809" s="7">
        <v>0</v>
      </c>
      <c r="H3809" s="58"/>
      <c r="I3809" s="95"/>
      <c r="J3809" s="7">
        <v>0</v>
      </c>
      <c r="L3809" s="59"/>
      <c r="M3809" s="7">
        <v>0</v>
      </c>
    </row>
    <row r="3810" spans="2:13" customFormat="1" hidden="1">
      <c r="B3810" s="5" t="s">
        <v>3656</v>
      </c>
      <c r="C3810" s="9" t="s">
        <v>379</v>
      </c>
      <c r="D3810" s="7">
        <v>0</v>
      </c>
      <c r="E3810" s="58"/>
      <c r="F3810" s="95"/>
      <c r="G3810" s="7">
        <v>0</v>
      </c>
      <c r="H3810" s="58"/>
      <c r="I3810" s="95"/>
      <c r="J3810" s="7">
        <v>0</v>
      </c>
      <c r="L3810" s="59"/>
      <c r="M3810" s="7">
        <v>0</v>
      </c>
    </row>
    <row r="3811" spans="2:13" customFormat="1" hidden="1">
      <c r="B3811" s="5" t="s">
        <v>3657</v>
      </c>
      <c r="C3811" s="9" t="s">
        <v>381</v>
      </c>
      <c r="D3811" s="7">
        <v>0</v>
      </c>
      <c r="E3811" s="58"/>
      <c r="F3811" s="95"/>
      <c r="G3811" s="7">
        <v>0</v>
      </c>
      <c r="H3811" s="58"/>
      <c r="I3811" s="95"/>
      <c r="J3811" s="7">
        <v>0</v>
      </c>
      <c r="L3811" s="59"/>
      <c r="M3811" s="7">
        <v>0</v>
      </c>
    </row>
    <row r="3812" spans="2:13" customFormat="1" hidden="1">
      <c r="B3812" s="5" t="s">
        <v>3658</v>
      </c>
      <c r="C3812" s="9" t="s">
        <v>383</v>
      </c>
      <c r="D3812" s="7">
        <v>0</v>
      </c>
      <c r="E3812" s="58"/>
      <c r="F3812" s="95"/>
      <c r="G3812" s="7">
        <v>0</v>
      </c>
      <c r="H3812" s="58"/>
      <c r="I3812" s="95"/>
      <c r="J3812" s="7">
        <v>0</v>
      </c>
      <c r="L3812" s="59"/>
      <c r="M3812" s="7">
        <v>0</v>
      </c>
    </row>
    <row r="3813" spans="2:13" customFormat="1" hidden="1">
      <c r="B3813" s="5" t="s">
        <v>3659</v>
      </c>
      <c r="C3813" s="9" t="s">
        <v>384</v>
      </c>
      <c r="D3813" s="7">
        <v>0</v>
      </c>
      <c r="E3813" s="58"/>
      <c r="F3813" s="95"/>
      <c r="G3813" s="7">
        <v>0</v>
      </c>
      <c r="H3813" s="58"/>
      <c r="I3813" s="95"/>
      <c r="J3813" s="7">
        <v>0</v>
      </c>
      <c r="L3813" s="59"/>
      <c r="M3813" s="7">
        <v>0</v>
      </c>
    </row>
    <row r="3814" spans="2:13" customFormat="1" hidden="1">
      <c r="B3814" s="5" t="s">
        <v>3660</v>
      </c>
      <c r="C3814" s="9" t="s">
        <v>386</v>
      </c>
      <c r="D3814" s="7">
        <v>0</v>
      </c>
      <c r="E3814" s="58"/>
      <c r="F3814" s="95"/>
      <c r="G3814" s="7">
        <v>0</v>
      </c>
      <c r="H3814" s="58"/>
      <c r="I3814" s="95"/>
      <c r="J3814" s="7">
        <v>0</v>
      </c>
      <c r="L3814" s="59"/>
      <c r="M3814" s="7">
        <v>0</v>
      </c>
    </row>
    <row r="3815" spans="2:13" customFormat="1" hidden="1">
      <c r="B3815" s="5" t="s">
        <v>3661</v>
      </c>
      <c r="C3815" s="9" t="s">
        <v>388</v>
      </c>
      <c r="D3815" s="7">
        <v>0</v>
      </c>
      <c r="E3815" s="58"/>
      <c r="F3815" s="95"/>
      <c r="G3815" s="7">
        <v>0</v>
      </c>
      <c r="H3815" s="58"/>
      <c r="I3815" s="95"/>
      <c r="J3815" s="7">
        <v>0</v>
      </c>
      <c r="L3815" s="59"/>
      <c r="M3815" s="7">
        <v>0</v>
      </c>
    </row>
    <row r="3816" spans="2:13" customFormat="1" hidden="1">
      <c r="B3816" s="1" t="s">
        <v>3662</v>
      </c>
      <c r="C3816" s="4" t="s">
        <v>390</v>
      </c>
      <c r="D3816" s="10">
        <f>SUM(D3817:D3828)</f>
        <v>0</v>
      </c>
      <c r="E3816" s="58"/>
      <c r="F3816" s="96"/>
      <c r="G3816" s="10">
        <f>SUM(G3817:G3828)</f>
        <v>0</v>
      </c>
      <c r="H3816" s="58"/>
      <c r="I3816" s="96"/>
      <c r="J3816" s="10">
        <f>SUM(J3817:J3828)</f>
        <v>0</v>
      </c>
      <c r="L3816" s="59"/>
      <c r="M3816" s="10">
        <f>SUM(M3817:M3828)</f>
        <v>0</v>
      </c>
    </row>
    <row r="3817" spans="2:13" customFormat="1" hidden="1">
      <c r="B3817" s="5" t="s">
        <v>3663</v>
      </c>
      <c r="C3817" s="9" t="s">
        <v>392</v>
      </c>
      <c r="D3817" s="7">
        <v>0</v>
      </c>
      <c r="E3817" s="58"/>
      <c r="F3817" s="95"/>
      <c r="G3817" s="7">
        <v>0</v>
      </c>
      <c r="H3817" s="58"/>
      <c r="I3817" s="95"/>
      <c r="J3817" s="7">
        <v>0</v>
      </c>
      <c r="L3817" s="59"/>
      <c r="M3817" s="7">
        <v>0</v>
      </c>
    </row>
    <row r="3818" spans="2:13" customFormat="1" hidden="1">
      <c r="B3818" s="5" t="s">
        <v>3664</v>
      </c>
      <c r="C3818" s="9" t="s">
        <v>394</v>
      </c>
      <c r="D3818" s="7">
        <v>0</v>
      </c>
      <c r="E3818" s="58"/>
      <c r="F3818" s="95"/>
      <c r="G3818" s="7">
        <v>0</v>
      </c>
      <c r="H3818" s="58"/>
      <c r="I3818" s="95"/>
      <c r="J3818" s="7">
        <v>0</v>
      </c>
      <c r="L3818" s="59"/>
      <c r="M3818" s="7">
        <v>0</v>
      </c>
    </row>
    <row r="3819" spans="2:13" customFormat="1" hidden="1">
      <c r="B3819" s="5" t="s">
        <v>3665</v>
      </c>
      <c r="C3819" s="9" t="s">
        <v>396</v>
      </c>
      <c r="D3819" s="7">
        <v>0</v>
      </c>
      <c r="E3819" s="58"/>
      <c r="F3819" s="95"/>
      <c r="G3819" s="7">
        <v>0</v>
      </c>
      <c r="H3819" s="58"/>
      <c r="I3819" s="95"/>
      <c r="J3819" s="7">
        <v>0</v>
      </c>
      <c r="L3819" s="59"/>
      <c r="M3819" s="7">
        <v>0</v>
      </c>
    </row>
    <row r="3820" spans="2:13" customFormat="1" hidden="1">
      <c r="B3820" s="5" t="s">
        <v>3666</v>
      </c>
      <c r="C3820" s="9" t="s">
        <v>398</v>
      </c>
      <c r="D3820" s="7">
        <v>0</v>
      </c>
      <c r="E3820" s="58"/>
      <c r="F3820" s="95"/>
      <c r="G3820" s="7">
        <v>0</v>
      </c>
      <c r="H3820" s="58"/>
      <c r="I3820" s="95"/>
      <c r="J3820" s="7">
        <v>0</v>
      </c>
      <c r="L3820" s="59"/>
      <c r="M3820" s="7">
        <v>0</v>
      </c>
    </row>
    <row r="3821" spans="2:13" customFormat="1" hidden="1">
      <c r="B3821" s="5" t="s">
        <v>3667</v>
      </c>
      <c r="C3821" s="9" t="s">
        <v>400</v>
      </c>
      <c r="D3821" s="7">
        <v>0</v>
      </c>
      <c r="E3821" s="58"/>
      <c r="F3821" s="95"/>
      <c r="G3821" s="7">
        <v>0</v>
      </c>
      <c r="H3821" s="58"/>
      <c r="I3821" s="95"/>
      <c r="J3821" s="7">
        <v>0</v>
      </c>
      <c r="L3821" s="59"/>
      <c r="M3821" s="7">
        <v>0</v>
      </c>
    </row>
    <row r="3822" spans="2:13" customFormat="1" hidden="1">
      <c r="B3822" s="5" t="s">
        <v>3668</v>
      </c>
      <c r="C3822" s="9" t="s">
        <v>402</v>
      </c>
      <c r="D3822" s="7">
        <v>0</v>
      </c>
      <c r="E3822" s="58"/>
      <c r="F3822" s="95"/>
      <c r="G3822" s="7">
        <v>0</v>
      </c>
      <c r="H3822" s="58"/>
      <c r="I3822" s="95"/>
      <c r="J3822" s="7">
        <v>0</v>
      </c>
      <c r="L3822" s="59"/>
      <c r="M3822" s="7">
        <v>0</v>
      </c>
    </row>
    <row r="3823" spans="2:13" customFormat="1" hidden="1">
      <c r="B3823" s="5" t="s">
        <v>3669</v>
      </c>
      <c r="C3823" s="9" t="s">
        <v>404</v>
      </c>
      <c r="D3823" s="7">
        <v>0</v>
      </c>
      <c r="E3823" s="58"/>
      <c r="F3823" s="95"/>
      <c r="G3823" s="7">
        <v>0</v>
      </c>
      <c r="H3823" s="58"/>
      <c r="I3823" s="95"/>
      <c r="J3823" s="7">
        <v>0</v>
      </c>
      <c r="L3823" s="59"/>
      <c r="M3823" s="7">
        <v>0</v>
      </c>
    </row>
    <row r="3824" spans="2:13" customFormat="1" hidden="1">
      <c r="B3824" s="5" t="s">
        <v>3670</v>
      </c>
      <c r="C3824" s="9" t="s">
        <v>406</v>
      </c>
      <c r="D3824" s="7">
        <v>0</v>
      </c>
      <c r="E3824" s="58"/>
      <c r="F3824" s="95"/>
      <c r="G3824" s="7">
        <v>0</v>
      </c>
      <c r="H3824" s="58"/>
      <c r="I3824" s="95"/>
      <c r="J3824" s="7">
        <v>0</v>
      </c>
      <c r="L3824" s="59"/>
      <c r="M3824" s="7">
        <v>0</v>
      </c>
    </row>
    <row r="3825" spans="1:13" customFormat="1" hidden="1">
      <c r="B3825" s="5" t="s">
        <v>3671</v>
      </c>
      <c r="C3825" s="9" t="s">
        <v>408</v>
      </c>
      <c r="D3825" s="7">
        <v>0</v>
      </c>
      <c r="E3825" s="58"/>
      <c r="F3825" s="95"/>
      <c r="G3825" s="7">
        <v>0</v>
      </c>
      <c r="H3825" s="58"/>
      <c r="I3825" s="95"/>
      <c r="J3825" s="7">
        <v>0</v>
      </c>
      <c r="L3825" s="59"/>
      <c r="M3825" s="7">
        <v>0</v>
      </c>
    </row>
    <row r="3826" spans="1:13" customFormat="1" hidden="1">
      <c r="B3826" s="5" t="s">
        <v>3672</v>
      </c>
      <c r="C3826" s="9" t="s">
        <v>410</v>
      </c>
      <c r="D3826" s="7">
        <v>0</v>
      </c>
      <c r="E3826" s="58"/>
      <c r="F3826" s="95"/>
      <c r="G3826" s="7">
        <v>0</v>
      </c>
      <c r="H3826" s="58"/>
      <c r="I3826" s="95"/>
      <c r="J3826" s="7">
        <v>0</v>
      </c>
      <c r="L3826" s="59"/>
      <c r="M3826" s="7">
        <v>0</v>
      </c>
    </row>
    <row r="3827" spans="1:13" customFormat="1" hidden="1">
      <c r="B3827" s="5" t="s">
        <v>3673</v>
      </c>
      <c r="C3827" s="9" t="s">
        <v>412</v>
      </c>
      <c r="D3827" s="7">
        <v>0</v>
      </c>
      <c r="E3827" s="58"/>
      <c r="F3827" s="95"/>
      <c r="G3827" s="7">
        <v>0</v>
      </c>
      <c r="H3827" s="58"/>
      <c r="I3827" s="95"/>
      <c r="J3827" s="7">
        <v>0</v>
      </c>
      <c r="L3827" s="59"/>
      <c r="M3827" s="7">
        <v>0</v>
      </c>
    </row>
    <row r="3828" spans="1:13" customFormat="1" hidden="1">
      <c r="B3828" s="5" t="s">
        <v>3674</v>
      </c>
      <c r="C3828" s="9" t="s">
        <v>414</v>
      </c>
      <c r="D3828" s="7">
        <v>0</v>
      </c>
      <c r="E3828" s="58"/>
      <c r="F3828" s="95"/>
      <c r="G3828" s="7">
        <v>0</v>
      </c>
      <c r="H3828" s="58"/>
      <c r="I3828" s="95"/>
      <c r="J3828" s="7">
        <v>0</v>
      </c>
      <c r="L3828" s="59"/>
      <c r="M3828" s="7">
        <v>0</v>
      </c>
    </row>
    <row r="3829" spans="1:13" customFormat="1" hidden="1">
      <c r="B3829" s="1" t="s">
        <v>3675</v>
      </c>
      <c r="C3829" s="4" t="s">
        <v>415</v>
      </c>
      <c r="D3829" s="10">
        <f>SUM(D3830:D3834)</f>
        <v>0</v>
      </c>
      <c r="E3829" s="58"/>
      <c r="F3829" s="96"/>
      <c r="G3829" s="10">
        <f>SUM(G3830:G3834)</f>
        <v>0</v>
      </c>
      <c r="H3829" s="58"/>
      <c r="I3829" s="96"/>
      <c r="J3829" s="10">
        <f>SUM(J3830:J3834)</f>
        <v>0</v>
      </c>
      <c r="L3829" s="59"/>
      <c r="M3829" s="10">
        <f>SUM(M3830:M3834)</f>
        <v>0</v>
      </c>
    </row>
    <row r="3830" spans="1:13" customFormat="1" hidden="1">
      <c r="B3830" s="5" t="s">
        <v>3676</v>
      </c>
      <c r="C3830" s="9" t="s">
        <v>416</v>
      </c>
      <c r="D3830" s="7">
        <v>0</v>
      </c>
      <c r="E3830" s="58"/>
      <c r="F3830" s="95"/>
      <c r="G3830" s="7">
        <v>0</v>
      </c>
      <c r="H3830" s="58"/>
      <c r="I3830" s="95"/>
      <c r="J3830" s="7">
        <v>0</v>
      </c>
      <c r="L3830" s="59"/>
      <c r="M3830" s="7">
        <v>0</v>
      </c>
    </row>
    <row r="3831" spans="1:13" customFormat="1" hidden="1">
      <c r="B3831" s="5" t="s">
        <v>3677</v>
      </c>
      <c r="C3831" s="9" t="s">
        <v>418</v>
      </c>
      <c r="D3831" s="7">
        <v>0</v>
      </c>
      <c r="E3831" s="58"/>
      <c r="F3831" s="95"/>
      <c r="G3831" s="7">
        <v>0</v>
      </c>
      <c r="H3831" s="58"/>
      <c r="I3831" s="95"/>
      <c r="J3831" s="7">
        <v>0</v>
      </c>
      <c r="L3831" s="59"/>
      <c r="M3831" s="7">
        <v>0</v>
      </c>
    </row>
    <row r="3832" spans="1:13" customFormat="1" hidden="1">
      <c r="B3832" s="5" t="s">
        <v>3678</v>
      </c>
      <c r="C3832" s="9" t="s">
        <v>420</v>
      </c>
      <c r="D3832" s="7">
        <v>0</v>
      </c>
      <c r="E3832" s="58"/>
      <c r="F3832" s="95"/>
      <c r="G3832" s="7">
        <v>0</v>
      </c>
      <c r="H3832" s="58"/>
      <c r="I3832" s="95"/>
      <c r="J3832" s="7">
        <v>0</v>
      </c>
      <c r="L3832" s="59"/>
      <c r="M3832" s="7">
        <v>0</v>
      </c>
    </row>
    <row r="3833" spans="1:13" customFormat="1" hidden="1">
      <c r="B3833" s="5" t="s">
        <v>3679</v>
      </c>
      <c r="C3833" s="9" t="s">
        <v>422</v>
      </c>
      <c r="D3833" s="7">
        <v>0</v>
      </c>
      <c r="E3833" s="58"/>
      <c r="F3833" s="95"/>
      <c r="G3833" s="7">
        <v>0</v>
      </c>
      <c r="H3833" s="58"/>
      <c r="I3833" s="95"/>
      <c r="J3833" s="7">
        <v>0</v>
      </c>
      <c r="L3833" s="59"/>
      <c r="M3833" s="7">
        <v>0</v>
      </c>
    </row>
    <row r="3834" spans="1:13" customFormat="1" hidden="1">
      <c r="B3834" s="5" t="s">
        <v>3680</v>
      </c>
      <c r="C3834" s="9" t="s">
        <v>424</v>
      </c>
      <c r="D3834" s="7">
        <v>0</v>
      </c>
      <c r="E3834" s="58"/>
      <c r="F3834" s="95"/>
      <c r="G3834" s="7">
        <v>0</v>
      </c>
      <c r="H3834" s="58"/>
      <c r="I3834" s="95"/>
      <c r="J3834" s="7">
        <v>0</v>
      </c>
      <c r="L3834" s="59"/>
      <c r="M3834" s="7">
        <v>0</v>
      </c>
    </row>
    <row r="3835" spans="1:13" hidden="1">
      <c r="A3835" s="21" t="s">
        <v>5667</v>
      </c>
      <c r="B3835" s="99" t="s">
        <v>5860</v>
      </c>
      <c r="C3835" s="71" t="s">
        <v>425</v>
      </c>
      <c r="D3835" s="127">
        <f>SUM(D3836:D3840)</f>
        <v>800</v>
      </c>
      <c r="E3835" s="108"/>
      <c r="F3835" s="126"/>
      <c r="G3835" s="127">
        <f>SUM(G3836:G3840)</f>
        <v>800</v>
      </c>
      <c r="H3835" s="108"/>
      <c r="I3835" s="126"/>
      <c r="J3835" s="127">
        <f>SUM(J3836:J3840)</f>
        <v>375</v>
      </c>
      <c r="K3835" s="21"/>
      <c r="L3835" s="59"/>
      <c r="M3835" s="127">
        <f>SUM(M3836:M3840)</f>
        <v>0</v>
      </c>
    </row>
    <row r="3836" spans="1:13" hidden="1">
      <c r="A3836" s="21" t="s">
        <v>5667</v>
      </c>
      <c r="B3836" s="30" t="s">
        <v>5861</v>
      </c>
      <c r="C3836" s="36" t="s">
        <v>351</v>
      </c>
      <c r="D3836" s="129">
        <v>800</v>
      </c>
      <c r="E3836" s="108">
        <f>IF(D3836&lt;G3836,G3836-D3836,0)</f>
        <v>0</v>
      </c>
      <c r="F3836" s="108">
        <f>IF(D3836&gt;G3836,D3836-G3836,0)</f>
        <v>0</v>
      </c>
      <c r="G3836" s="129">
        <v>800</v>
      </c>
      <c r="H3836" s="108"/>
      <c r="I3836" s="108">
        <v>425</v>
      </c>
      <c r="J3836" s="128">
        <f>+G3836+H3836-I3836</f>
        <v>375</v>
      </c>
      <c r="K3836" s="21"/>
      <c r="L3836" s="59"/>
      <c r="M3836" s="128">
        <v>0</v>
      </c>
    </row>
    <row r="3837" spans="1:13" customFormat="1" hidden="1">
      <c r="B3837" s="5" t="s">
        <v>5493</v>
      </c>
      <c r="C3837" s="9" t="s">
        <v>427</v>
      </c>
      <c r="D3837" s="7">
        <v>0</v>
      </c>
      <c r="E3837" s="58"/>
      <c r="F3837" s="95"/>
      <c r="G3837" s="7">
        <v>0</v>
      </c>
      <c r="H3837" s="58"/>
      <c r="I3837" s="95"/>
      <c r="J3837" s="7">
        <v>0</v>
      </c>
      <c r="L3837" s="59"/>
      <c r="M3837" s="7">
        <v>0</v>
      </c>
    </row>
    <row r="3838" spans="1:13" customFormat="1" hidden="1">
      <c r="B3838" s="5" t="s">
        <v>5494</v>
      </c>
      <c r="C3838" s="9" t="s">
        <v>428</v>
      </c>
      <c r="D3838" s="7">
        <v>0</v>
      </c>
      <c r="E3838" s="58"/>
      <c r="F3838" s="95"/>
      <c r="G3838" s="7">
        <v>0</v>
      </c>
      <c r="H3838" s="58"/>
      <c r="I3838" s="95"/>
      <c r="J3838" s="7">
        <v>0</v>
      </c>
      <c r="L3838" s="59"/>
      <c r="M3838" s="7">
        <v>0</v>
      </c>
    </row>
    <row r="3839" spans="1:13" customFormat="1" hidden="1">
      <c r="B3839" s="5" t="s">
        <v>5495</v>
      </c>
      <c r="C3839" s="9" t="s">
        <v>429</v>
      </c>
      <c r="D3839" s="7">
        <v>0</v>
      </c>
      <c r="E3839" s="58"/>
      <c r="F3839" s="95"/>
      <c r="G3839" s="7">
        <v>0</v>
      </c>
      <c r="H3839" s="58"/>
      <c r="I3839" s="95"/>
      <c r="J3839" s="7">
        <v>0</v>
      </c>
      <c r="L3839" s="59"/>
      <c r="M3839" s="7">
        <v>0</v>
      </c>
    </row>
    <row r="3840" spans="1:13" customFormat="1" hidden="1">
      <c r="B3840" s="5" t="s">
        <v>5496</v>
      </c>
      <c r="C3840" s="9" t="s">
        <v>430</v>
      </c>
      <c r="D3840" s="7">
        <v>0</v>
      </c>
      <c r="E3840" s="58"/>
      <c r="F3840" s="95"/>
      <c r="G3840" s="7">
        <v>0</v>
      </c>
      <c r="H3840" s="58"/>
      <c r="I3840" s="95"/>
      <c r="J3840" s="7">
        <v>0</v>
      </c>
      <c r="L3840" s="59"/>
      <c r="M3840" s="7">
        <v>0</v>
      </c>
    </row>
    <row r="3841" spans="2:13" customFormat="1" hidden="1">
      <c r="B3841" s="1" t="s">
        <v>3681</v>
      </c>
      <c r="C3841" s="4" t="s">
        <v>432</v>
      </c>
      <c r="D3841" s="10">
        <f>D3842+D3851+D3854+D3862+D3871+D3874</f>
        <v>0</v>
      </c>
      <c r="E3841" s="58"/>
      <c r="F3841" s="96"/>
      <c r="G3841" s="10">
        <f>G3842+G3851+G3854+G3862+G3871+G3874</f>
        <v>0</v>
      </c>
      <c r="H3841" s="58"/>
      <c r="I3841" s="96"/>
      <c r="J3841" s="10">
        <f>J3842+J3851+J3854+J3862+J3871+J3874</f>
        <v>0</v>
      </c>
      <c r="L3841" s="59"/>
      <c r="M3841" s="10">
        <f>M3842+M3851+M3854+M3862+M3871+M3874</f>
        <v>0</v>
      </c>
    </row>
    <row r="3842" spans="2:13" customFormat="1" hidden="1">
      <c r="B3842" s="1" t="s">
        <v>3682</v>
      </c>
      <c r="C3842" s="4" t="s">
        <v>434</v>
      </c>
      <c r="D3842" s="10">
        <f>SUM(D3843:D3850)</f>
        <v>0</v>
      </c>
      <c r="E3842" s="58"/>
      <c r="F3842" s="96"/>
      <c r="G3842" s="10">
        <f>SUM(G3843:G3850)</f>
        <v>0</v>
      </c>
      <c r="H3842" s="58"/>
      <c r="I3842" s="96"/>
      <c r="J3842" s="10">
        <f>SUM(J3843:J3850)</f>
        <v>0</v>
      </c>
      <c r="L3842" s="59"/>
      <c r="M3842" s="10">
        <f>SUM(M3843:M3850)</f>
        <v>0</v>
      </c>
    </row>
    <row r="3843" spans="2:13" customFormat="1" hidden="1">
      <c r="B3843" s="5" t="s">
        <v>3683</v>
      </c>
      <c r="C3843" s="9" t="s">
        <v>436</v>
      </c>
      <c r="D3843" s="7">
        <v>0</v>
      </c>
      <c r="E3843" s="58"/>
      <c r="F3843" s="95"/>
      <c r="G3843" s="7">
        <v>0</v>
      </c>
      <c r="H3843" s="58"/>
      <c r="I3843" s="95"/>
      <c r="J3843" s="7">
        <v>0</v>
      </c>
      <c r="L3843" s="59"/>
      <c r="M3843" s="7">
        <v>0</v>
      </c>
    </row>
    <row r="3844" spans="2:13" customFormat="1" hidden="1">
      <c r="B3844" s="5" t="s">
        <v>3684</v>
      </c>
      <c r="C3844" s="9" t="s">
        <v>438</v>
      </c>
      <c r="D3844" s="7">
        <v>0</v>
      </c>
      <c r="E3844" s="58"/>
      <c r="F3844" s="95"/>
      <c r="G3844" s="7">
        <v>0</v>
      </c>
      <c r="H3844" s="58"/>
      <c r="I3844" s="95"/>
      <c r="J3844" s="7">
        <v>0</v>
      </c>
      <c r="L3844" s="59"/>
      <c r="M3844" s="7">
        <v>0</v>
      </c>
    </row>
    <row r="3845" spans="2:13" customFormat="1" hidden="1">
      <c r="B3845" s="5" t="s">
        <v>3685</v>
      </c>
      <c r="C3845" s="9" t="s">
        <v>2445</v>
      </c>
      <c r="D3845" s="7">
        <v>0</v>
      </c>
      <c r="E3845" s="58"/>
      <c r="F3845" s="95"/>
      <c r="G3845" s="7">
        <v>0</v>
      </c>
      <c r="H3845" s="58"/>
      <c r="I3845" s="95"/>
      <c r="J3845" s="7">
        <v>0</v>
      </c>
      <c r="L3845" s="59"/>
      <c r="M3845" s="7">
        <v>0</v>
      </c>
    </row>
    <row r="3846" spans="2:13" customFormat="1" hidden="1">
      <c r="B3846" s="5" t="s">
        <v>3686</v>
      </c>
      <c r="C3846" s="9" t="s">
        <v>441</v>
      </c>
      <c r="D3846" s="7">
        <v>0</v>
      </c>
      <c r="E3846" s="58"/>
      <c r="F3846" s="95"/>
      <c r="G3846" s="7">
        <v>0</v>
      </c>
      <c r="H3846" s="58"/>
      <c r="I3846" s="95"/>
      <c r="J3846" s="7">
        <v>0</v>
      </c>
      <c r="L3846" s="59"/>
      <c r="M3846" s="7">
        <v>0</v>
      </c>
    </row>
    <row r="3847" spans="2:13" customFormat="1" hidden="1">
      <c r="B3847" s="5" t="s">
        <v>3687</v>
      </c>
      <c r="C3847" s="9" t="s">
        <v>443</v>
      </c>
      <c r="D3847" s="7">
        <v>0</v>
      </c>
      <c r="E3847" s="58"/>
      <c r="F3847" s="95"/>
      <c r="G3847" s="7">
        <v>0</v>
      </c>
      <c r="H3847" s="58"/>
      <c r="I3847" s="95"/>
      <c r="J3847" s="7">
        <v>0</v>
      </c>
      <c r="L3847" s="59"/>
      <c r="M3847" s="7">
        <v>0</v>
      </c>
    </row>
    <row r="3848" spans="2:13" customFormat="1" hidden="1">
      <c r="B3848" s="5" t="s">
        <v>3688</v>
      </c>
      <c r="C3848" s="9" t="s">
        <v>445</v>
      </c>
      <c r="D3848" s="7">
        <v>0</v>
      </c>
      <c r="E3848" s="58"/>
      <c r="F3848" s="95"/>
      <c r="G3848" s="7">
        <v>0</v>
      </c>
      <c r="H3848" s="58"/>
      <c r="I3848" s="95"/>
      <c r="J3848" s="7">
        <v>0</v>
      </c>
      <c r="L3848" s="59"/>
      <c r="M3848" s="7">
        <v>0</v>
      </c>
    </row>
    <row r="3849" spans="2:13" customFormat="1" hidden="1">
      <c r="B3849" s="5" t="s">
        <v>3689</v>
      </c>
      <c r="C3849" s="9" t="s">
        <v>2446</v>
      </c>
      <c r="D3849" s="7">
        <v>0</v>
      </c>
      <c r="E3849" s="58"/>
      <c r="F3849" s="95"/>
      <c r="G3849" s="7">
        <v>0</v>
      </c>
      <c r="H3849" s="58"/>
      <c r="I3849" s="95"/>
      <c r="J3849" s="7">
        <v>0</v>
      </c>
      <c r="L3849" s="59"/>
      <c r="M3849" s="7">
        <v>0</v>
      </c>
    </row>
    <row r="3850" spans="2:13" customFormat="1" hidden="1">
      <c r="B3850" s="5" t="s">
        <v>3690</v>
      </c>
      <c r="C3850" s="9" t="s">
        <v>448</v>
      </c>
      <c r="D3850" s="7">
        <v>0</v>
      </c>
      <c r="E3850" s="58"/>
      <c r="F3850" s="95"/>
      <c r="G3850" s="7">
        <v>0</v>
      </c>
      <c r="H3850" s="58"/>
      <c r="I3850" s="95"/>
      <c r="J3850" s="7">
        <v>0</v>
      </c>
      <c r="L3850" s="59"/>
      <c r="M3850" s="7">
        <v>0</v>
      </c>
    </row>
    <row r="3851" spans="2:13" customFormat="1" hidden="1">
      <c r="B3851" s="1" t="s">
        <v>3691</v>
      </c>
      <c r="C3851" s="4" t="s">
        <v>450</v>
      </c>
      <c r="D3851" s="10">
        <f>SUM(D3852:D3853)</f>
        <v>0</v>
      </c>
      <c r="E3851" s="58"/>
      <c r="F3851" s="96"/>
      <c r="G3851" s="10">
        <f>SUM(G3852:G3853)</f>
        <v>0</v>
      </c>
      <c r="H3851" s="58"/>
      <c r="I3851" s="96"/>
      <c r="J3851" s="10">
        <f>SUM(J3852:J3853)</f>
        <v>0</v>
      </c>
      <c r="L3851" s="59"/>
      <c r="M3851" s="10">
        <f>SUM(M3852:M3853)</f>
        <v>0</v>
      </c>
    </row>
    <row r="3852" spans="2:13" customFormat="1" hidden="1">
      <c r="B3852" s="5" t="s">
        <v>3692</v>
      </c>
      <c r="C3852" s="9" t="s">
        <v>452</v>
      </c>
      <c r="D3852" s="7">
        <v>0</v>
      </c>
      <c r="E3852" s="58"/>
      <c r="F3852" s="95"/>
      <c r="G3852" s="7">
        <v>0</v>
      </c>
      <c r="H3852" s="58"/>
      <c r="I3852" s="95"/>
      <c r="J3852" s="7">
        <v>0</v>
      </c>
      <c r="L3852" s="59"/>
      <c r="M3852" s="7">
        <v>0</v>
      </c>
    </row>
    <row r="3853" spans="2:13" customFormat="1" hidden="1">
      <c r="B3853" s="5" t="s">
        <v>3693</v>
      </c>
      <c r="C3853" s="9" t="s">
        <v>454</v>
      </c>
      <c r="D3853" s="7">
        <v>0</v>
      </c>
      <c r="E3853" s="58"/>
      <c r="F3853" s="95"/>
      <c r="G3853" s="7">
        <v>0</v>
      </c>
      <c r="H3853" s="58"/>
      <c r="I3853" s="95"/>
      <c r="J3853" s="7">
        <v>0</v>
      </c>
      <c r="L3853" s="59"/>
      <c r="M3853" s="7">
        <v>0</v>
      </c>
    </row>
    <row r="3854" spans="2:13" customFormat="1" hidden="1">
      <c r="B3854" s="1" t="s">
        <v>3694</v>
      </c>
      <c r="C3854" s="4" t="s">
        <v>456</v>
      </c>
      <c r="D3854" s="10">
        <f>SUM(D3855:D3861)</f>
        <v>0</v>
      </c>
      <c r="E3854" s="58"/>
      <c r="F3854" s="96"/>
      <c r="G3854" s="10">
        <f>SUM(G3855:G3861)</f>
        <v>0</v>
      </c>
      <c r="H3854" s="58"/>
      <c r="I3854" s="96"/>
      <c r="J3854" s="10">
        <f>SUM(J3855:J3861)</f>
        <v>0</v>
      </c>
      <c r="L3854" s="59"/>
      <c r="M3854" s="10">
        <f>SUM(M3855:M3861)</f>
        <v>0</v>
      </c>
    </row>
    <row r="3855" spans="2:13" customFormat="1" hidden="1">
      <c r="B3855" s="5" t="s">
        <v>3695</v>
      </c>
      <c r="C3855" s="9" t="s">
        <v>458</v>
      </c>
      <c r="D3855" s="7">
        <v>0</v>
      </c>
      <c r="E3855" s="58"/>
      <c r="F3855" s="95"/>
      <c r="G3855" s="7">
        <v>0</v>
      </c>
      <c r="H3855" s="58"/>
      <c r="I3855" s="95"/>
      <c r="J3855" s="7">
        <v>0</v>
      </c>
      <c r="L3855" s="59"/>
      <c r="M3855" s="7">
        <v>0</v>
      </c>
    </row>
    <row r="3856" spans="2:13" customFormat="1" hidden="1">
      <c r="B3856" s="5" t="s">
        <v>3696</v>
      </c>
      <c r="C3856" s="9" t="s">
        <v>460</v>
      </c>
      <c r="D3856" s="7">
        <v>0</v>
      </c>
      <c r="E3856" s="58"/>
      <c r="F3856" s="95"/>
      <c r="G3856" s="7">
        <v>0</v>
      </c>
      <c r="H3856" s="58"/>
      <c r="I3856" s="95"/>
      <c r="J3856" s="7">
        <v>0</v>
      </c>
      <c r="L3856" s="59"/>
      <c r="M3856" s="7">
        <v>0</v>
      </c>
    </row>
    <row r="3857" spans="2:13" customFormat="1" hidden="1">
      <c r="B3857" s="5" t="s">
        <v>3697</v>
      </c>
      <c r="C3857" s="9" t="s">
        <v>462</v>
      </c>
      <c r="D3857" s="7">
        <v>0</v>
      </c>
      <c r="E3857" s="58"/>
      <c r="F3857" s="95"/>
      <c r="G3857" s="7">
        <v>0</v>
      </c>
      <c r="H3857" s="58"/>
      <c r="I3857" s="95"/>
      <c r="J3857" s="7">
        <v>0</v>
      </c>
      <c r="L3857" s="59"/>
      <c r="M3857" s="7">
        <v>0</v>
      </c>
    </row>
    <row r="3858" spans="2:13" customFormat="1" hidden="1">
      <c r="B3858" s="5" t="s">
        <v>3698</v>
      </c>
      <c r="C3858" s="9" t="s">
        <v>464</v>
      </c>
      <c r="D3858" s="7">
        <v>0</v>
      </c>
      <c r="E3858" s="58"/>
      <c r="F3858" s="95"/>
      <c r="G3858" s="7">
        <v>0</v>
      </c>
      <c r="H3858" s="58"/>
      <c r="I3858" s="95"/>
      <c r="J3858" s="7">
        <v>0</v>
      </c>
      <c r="L3858" s="59"/>
      <c r="M3858" s="7">
        <v>0</v>
      </c>
    </row>
    <row r="3859" spans="2:13" customFormat="1" hidden="1">
      <c r="B3859" s="5" t="s">
        <v>3699</v>
      </c>
      <c r="C3859" s="9" t="s">
        <v>466</v>
      </c>
      <c r="D3859" s="7">
        <v>0</v>
      </c>
      <c r="E3859" s="58"/>
      <c r="F3859" s="95"/>
      <c r="G3859" s="7">
        <v>0</v>
      </c>
      <c r="H3859" s="58"/>
      <c r="I3859" s="95"/>
      <c r="J3859" s="7">
        <v>0</v>
      </c>
      <c r="L3859" s="59"/>
      <c r="M3859" s="7">
        <v>0</v>
      </c>
    </row>
    <row r="3860" spans="2:13" customFormat="1" hidden="1">
      <c r="B3860" s="5" t="s">
        <v>3700</v>
      </c>
      <c r="C3860" s="9" t="s">
        <v>468</v>
      </c>
      <c r="D3860" s="7">
        <v>0</v>
      </c>
      <c r="E3860" s="58"/>
      <c r="F3860" s="95"/>
      <c r="G3860" s="7">
        <v>0</v>
      </c>
      <c r="H3860" s="58"/>
      <c r="I3860" s="95"/>
      <c r="J3860" s="7">
        <v>0</v>
      </c>
      <c r="L3860" s="59"/>
      <c r="M3860" s="7">
        <v>0</v>
      </c>
    </row>
    <row r="3861" spans="2:13" customFormat="1" hidden="1">
      <c r="B3861" s="5" t="s">
        <v>3701</v>
      </c>
      <c r="C3861" s="9" t="s">
        <v>470</v>
      </c>
      <c r="D3861" s="7">
        <v>0</v>
      </c>
      <c r="E3861" s="58"/>
      <c r="F3861" s="95"/>
      <c r="G3861" s="7">
        <v>0</v>
      </c>
      <c r="H3861" s="58"/>
      <c r="I3861" s="95"/>
      <c r="J3861" s="7">
        <v>0</v>
      </c>
      <c r="L3861" s="59"/>
      <c r="M3861" s="7">
        <v>0</v>
      </c>
    </row>
    <row r="3862" spans="2:13" customFormat="1" hidden="1">
      <c r="B3862" s="1" t="s">
        <v>3702</v>
      </c>
      <c r="C3862" s="4" t="s">
        <v>472</v>
      </c>
      <c r="D3862" s="10">
        <f>SUM(D3863:D3870)</f>
        <v>0</v>
      </c>
      <c r="E3862" s="58"/>
      <c r="F3862" s="96"/>
      <c r="G3862" s="10">
        <f>SUM(G3863:G3870)</f>
        <v>0</v>
      </c>
      <c r="H3862" s="58"/>
      <c r="I3862" s="96"/>
      <c r="J3862" s="10">
        <f>SUM(J3863:J3870)</f>
        <v>0</v>
      </c>
      <c r="L3862" s="59"/>
      <c r="M3862" s="10">
        <f>SUM(M3863:M3870)</f>
        <v>0</v>
      </c>
    </row>
    <row r="3863" spans="2:13" customFormat="1" hidden="1">
      <c r="B3863" s="5" t="s">
        <v>3703</v>
      </c>
      <c r="C3863" s="9" t="s">
        <v>474</v>
      </c>
      <c r="D3863" s="7">
        <v>0</v>
      </c>
      <c r="E3863" s="58"/>
      <c r="F3863" s="95"/>
      <c r="G3863" s="7">
        <v>0</v>
      </c>
      <c r="H3863" s="58"/>
      <c r="I3863" s="95"/>
      <c r="J3863" s="7">
        <v>0</v>
      </c>
      <c r="L3863" s="59"/>
      <c r="M3863" s="7">
        <v>0</v>
      </c>
    </row>
    <row r="3864" spans="2:13" customFormat="1" hidden="1">
      <c r="B3864" s="5" t="s">
        <v>3704</v>
      </c>
      <c r="C3864" s="9" t="s">
        <v>476</v>
      </c>
      <c r="D3864" s="7">
        <v>0</v>
      </c>
      <c r="E3864" s="58"/>
      <c r="F3864" s="95"/>
      <c r="G3864" s="7">
        <v>0</v>
      </c>
      <c r="H3864" s="58"/>
      <c r="I3864" s="95"/>
      <c r="J3864" s="7">
        <v>0</v>
      </c>
      <c r="L3864" s="59"/>
      <c r="M3864" s="7">
        <v>0</v>
      </c>
    </row>
    <row r="3865" spans="2:13" customFormat="1" hidden="1">
      <c r="B3865" s="5" t="s">
        <v>3705</v>
      </c>
      <c r="C3865" s="9" t="s">
        <v>478</v>
      </c>
      <c r="D3865" s="7">
        <v>0</v>
      </c>
      <c r="E3865" s="58"/>
      <c r="F3865" s="95"/>
      <c r="G3865" s="7">
        <v>0</v>
      </c>
      <c r="H3865" s="58"/>
      <c r="I3865" s="95"/>
      <c r="J3865" s="7">
        <v>0</v>
      </c>
      <c r="L3865" s="59"/>
      <c r="M3865" s="7">
        <v>0</v>
      </c>
    </row>
    <row r="3866" spans="2:13" customFormat="1" hidden="1">
      <c r="B3866" s="5" t="s">
        <v>3706</v>
      </c>
      <c r="C3866" s="9" t="s">
        <v>480</v>
      </c>
      <c r="D3866" s="7">
        <v>0</v>
      </c>
      <c r="E3866" s="58"/>
      <c r="F3866" s="95"/>
      <c r="G3866" s="7">
        <v>0</v>
      </c>
      <c r="H3866" s="58"/>
      <c r="I3866" s="95"/>
      <c r="J3866" s="7">
        <v>0</v>
      </c>
      <c r="L3866" s="59"/>
      <c r="M3866" s="7">
        <v>0</v>
      </c>
    </row>
    <row r="3867" spans="2:13" customFormat="1" hidden="1">
      <c r="B3867" s="5" t="s">
        <v>3707</v>
      </c>
      <c r="C3867" s="9" t="s">
        <v>482</v>
      </c>
      <c r="D3867" s="7">
        <v>0</v>
      </c>
      <c r="E3867" s="58"/>
      <c r="F3867" s="95"/>
      <c r="G3867" s="7">
        <v>0</v>
      </c>
      <c r="H3867" s="58"/>
      <c r="I3867" s="95"/>
      <c r="J3867" s="7">
        <v>0</v>
      </c>
      <c r="L3867" s="59"/>
      <c r="M3867" s="7">
        <v>0</v>
      </c>
    </row>
    <row r="3868" spans="2:13" customFormat="1" hidden="1">
      <c r="B3868" s="5" t="s">
        <v>3708</v>
      </c>
      <c r="C3868" s="9" t="s">
        <v>484</v>
      </c>
      <c r="D3868" s="7">
        <v>0</v>
      </c>
      <c r="E3868" s="58"/>
      <c r="F3868" s="95"/>
      <c r="G3868" s="7">
        <v>0</v>
      </c>
      <c r="H3868" s="58"/>
      <c r="I3868" s="95"/>
      <c r="J3868" s="7">
        <v>0</v>
      </c>
      <c r="L3868" s="59"/>
      <c r="M3868" s="7">
        <v>0</v>
      </c>
    </row>
    <row r="3869" spans="2:13" customFormat="1" hidden="1">
      <c r="B3869" s="5" t="s">
        <v>3709</v>
      </c>
      <c r="C3869" s="9" t="s">
        <v>486</v>
      </c>
      <c r="D3869" s="7">
        <v>0</v>
      </c>
      <c r="E3869" s="58"/>
      <c r="F3869" s="95"/>
      <c r="G3869" s="7">
        <v>0</v>
      </c>
      <c r="H3869" s="58"/>
      <c r="I3869" s="95"/>
      <c r="J3869" s="7">
        <v>0</v>
      </c>
      <c r="L3869" s="59"/>
      <c r="M3869" s="7">
        <v>0</v>
      </c>
    </row>
    <row r="3870" spans="2:13" customFormat="1" hidden="1">
      <c r="B3870" s="5" t="s">
        <v>3710</v>
      </c>
      <c r="C3870" s="9" t="s">
        <v>488</v>
      </c>
      <c r="D3870" s="7">
        <v>0</v>
      </c>
      <c r="E3870" s="58"/>
      <c r="F3870" s="95"/>
      <c r="G3870" s="7">
        <v>0</v>
      </c>
      <c r="H3870" s="58"/>
      <c r="I3870" s="95"/>
      <c r="J3870" s="7">
        <v>0</v>
      </c>
      <c r="L3870" s="59"/>
      <c r="M3870" s="7">
        <v>0</v>
      </c>
    </row>
    <row r="3871" spans="2:13" customFormat="1" hidden="1">
      <c r="B3871" s="1" t="s">
        <v>3711</v>
      </c>
      <c r="C3871" s="4" t="s">
        <v>490</v>
      </c>
      <c r="D3871" s="10">
        <f>SUM(D3872:D3873)</f>
        <v>0</v>
      </c>
      <c r="E3871" s="58"/>
      <c r="F3871" s="96"/>
      <c r="G3871" s="10">
        <f>SUM(G3872:G3873)</f>
        <v>0</v>
      </c>
      <c r="H3871" s="58"/>
      <c r="I3871" s="96"/>
      <c r="J3871" s="10">
        <f>SUM(J3872:J3873)</f>
        <v>0</v>
      </c>
      <c r="L3871" s="59"/>
      <c r="M3871" s="10">
        <f>SUM(M3872:M3873)</f>
        <v>0</v>
      </c>
    </row>
    <row r="3872" spans="2:13" customFormat="1" hidden="1">
      <c r="B3872" s="5" t="s">
        <v>3712</v>
      </c>
      <c r="C3872" s="9" t="s">
        <v>492</v>
      </c>
      <c r="D3872" s="7">
        <v>0</v>
      </c>
      <c r="E3872" s="58"/>
      <c r="F3872" s="95"/>
      <c r="G3872" s="7">
        <v>0</v>
      </c>
      <c r="H3872" s="58"/>
      <c r="I3872" s="95"/>
      <c r="J3872" s="7">
        <v>0</v>
      </c>
      <c r="L3872" s="59"/>
      <c r="M3872" s="7">
        <v>0</v>
      </c>
    </row>
    <row r="3873" spans="2:13" customFormat="1" hidden="1">
      <c r="B3873" s="5" t="s">
        <v>3712</v>
      </c>
      <c r="C3873" s="9" t="s">
        <v>494</v>
      </c>
      <c r="D3873" s="7">
        <v>0</v>
      </c>
      <c r="E3873" s="58"/>
      <c r="F3873" s="95"/>
      <c r="G3873" s="7">
        <v>0</v>
      </c>
      <c r="H3873" s="58"/>
      <c r="I3873" s="95"/>
      <c r="J3873" s="7">
        <v>0</v>
      </c>
      <c r="L3873" s="59"/>
      <c r="M3873" s="7">
        <v>0</v>
      </c>
    </row>
    <row r="3874" spans="2:13" customFormat="1" hidden="1">
      <c r="B3874" s="1" t="s">
        <v>3713</v>
      </c>
      <c r="C3874" s="4" t="s">
        <v>5519</v>
      </c>
      <c r="D3874" s="10">
        <f>SUM(D3875:D3876)</f>
        <v>0</v>
      </c>
      <c r="E3874" s="58"/>
      <c r="F3874" s="96"/>
      <c r="G3874" s="10">
        <f>SUM(G3875:G3876)</f>
        <v>0</v>
      </c>
      <c r="H3874" s="58"/>
      <c r="I3874" s="96"/>
      <c r="J3874" s="10">
        <f>SUM(J3875:J3876)</f>
        <v>0</v>
      </c>
      <c r="L3874" s="59"/>
      <c r="M3874" s="10">
        <f>SUM(M3875:M3876)</f>
        <v>0</v>
      </c>
    </row>
    <row r="3875" spans="2:13" customFormat="1" hidden="1">
      <c r="B3875" s="5" t="s">
        <v>3714</v>
      </c>
      <c r="C3875" s="9" t="s">
        <v>497</v>
      </c>
      <c r="D3875" s="7">
        <v>0</v>
      </c>
      <c r="E3875" s="58"/>
      <c r="F3875" s="95"/>
      <c r="G3875" s="7">
        <v>0</v>
      </c>
      <c r="H3875" s="58"/>
      <c r="I3875" s="95"/>
      <c r="J3875" s="7">
        <v>0</v>
      </c>
      <c r="L3875" s="59"/>
      <c r="M3875" s="7">
        <v>0</v>
      </c>
    </row>
    <row r="3876" spans="2:13" customFormat="1" hidden="1">
      <c r="B3876" s="5" t="s">
        <v>3715</v>
      </c>
      <c r="C3876" s="9" t="s">
        <v>499</v>
      </c>
      <c r="D3876" s="7">
        <v>0</v>
      </c>
      <c r="E3876" s="58"/>
      <c r="F3876" s="95"/>
      <c r="G3876" s="7">
        <v>0</v>
      </c>
      <c r="H3876" s="58"/>
      <c r="I3876" s="95"/>
      <c r="J3876" s="7">
        <v>0</v>
      </c>
      <c r="L3876" s="59"/>
      <c r="M3876" s="7">
        <v>0</v>
      </c>
    </row>
    <row r="3877" spans="2:13" customFormat="1" hidden="1">
      <c r="B3877" s="1" t="s">
        <v>3716</v>
      </c>
      <c r="C3877" s="4" t="s">
        <v>501</v>
      </c>
      <c r="D3877" s="10">
        <f>D3878+D3887+D3892+D3895+D3902+D3904+D3913+D3923+D3929</f>
        <v>0</v>
      </c>
      <c r="E3877" s="58"/>
      <c r="F3877" s="96"/>
      <c r="G3877" s="10">
        <f>G3878+G3887+G3892+G3895+G3902+G3904+G3913+G3923+G3929</f>
        <v>0</v>
      </c>
      <c r="H3877" s="58"/>
      <c r="I3877" s="96"/>
      <c r="J3877" s="10">
        <f>J3878+J3887+J3892+J3895+J3902+J3904+J3913+J3923+J3929</f>
        <v>0</v>
      </c>
      <c r="L3877" s="59"/>
      <c r="M3877" s="10">
        <f>M3878+M3887+M3892+M3895+M3902+M3904+M3913+M3923+M3929</f>
        <v>0</v>
      </c>
    </row>
    <row r="3878" spans="2:13" customFormat="1" hidden="1">
      <c r="B3878" s="1" t="s">
        <v>3717</v>
      </c>
      <c r="C3878" s="4" t="s">
        <v>503</v>
      </c>
      <c r="D3878" s="10">
        <f>SUM(D3879:D3886)</f>
        <v>0</v>
      </c>
      <c r="E3878" s="58"/>
      <c r="F3878" s="96"/>
      <c r="G3878" s="10">
        <f>SUM(G3879:G3886)</f>
        <v>0</v>
      </c>
      <c r="H3878" s="58"/>
      <c r="I3878" s="96"/>
      <c r="J3878" s="10">
        <f>SUM(J3879:J3886)</f>
        <v>0</v>
      </c>
      <c r="L3878" s="59"/>
      <c r="M3878" s="10">
        <f>SUM(M3879:M3886)</f>
        <v>0</v>
      </c>
    </row>
    <row r="3879" spans="2:13" customFormat="1" hidden="1">
      <c r="B3879" s="5" t="s">
        <v>3718</v>
      </c>
      <c r="C3879" s="9" t="s">
        <v>505</v>
      </c>
      <c r="D3879" s="7">
        <v>0</v>
      </c>
      <c r="E3879" s="58"/>
      <c r="F3879" s="95"/>
      <c r="G3879" s="7">
        <v>0</v>
      </c>
      <c r="H3879" s="58"/>
      <c r="I3879" s="95"/>
      <c r="J3879" s="7">
        <v>0</v>
      </c>
      <c r="L3879" s="59"/>
      <c r="M3879" s="7">
        <v>0</v>
      </c>
    </row>
    <row r="3880" spans="2:13" customFormat="1" hidden="1">
      <c r="B3880" s="5" t="s">
        <v>3719</v>
      </c>
      <c r="C3880" s="9" t="s">
        <v>507</v>
      </c>
      <c r="D3880" s="7">
        <v>0</v>
      </c>
      <c r="E3880" s="58"/>
      <c r="F3880" s="95"/>
      <c r="G3880" s="7">
        <v>0</v>
      </c>
      <c r="H3880" s="58"/>
      <c r="I3880" s="95"/>
      <c r="J3880" s="7">
        <v>0</v>
      </c>
      <c r="L3880" s="59"/>
      <c r="M3880" s="7">
        <v>0</v>
      </c>
    </row>
    <row r="3881" spans="2:13" customFormat="1" hidden="1">
      <c r="B3881" s="5" t="s">
        <v>3720</v>
      </c>
      <c r="C3881" s="9" t="s">
        <v>509</v>
      </c>
      <c r="D3881" s="7">
        <v>0</v>
      </c>
      <c r="E3881" s="58"/>
      <c r="F3881" s="95"/>
      <c r="G3881" s="7">
        <v>0</v>
      </c>
      <c r="H3881" s="58"/>
      <c r="I3881" s="95"/>
      <c r="J3881" s="7">
        <v>0</v>
      </c>
      <c r="L3881" s="59"/>
      <c r="M3881" s="7">
        <v>0</v>
      </c>
    </row>
    <row r="3882" spans="2:13" customFormat="1" hidden="1">
      <c r="B3882" s="5" t="s">
        <v>3721</v>
      </c>
      <c r="C3882" s="9" t="s">
        <v>511</v>
      </c>
      <c r="D3882" s="7">
        <v>0</v>
      </c>
      <c r="E3882" s="58"/>
      <c r="F3882" s="95"/>
      <c r="G3882" s="7">
        <v>0</v>
      </c>
      <c r="H3882" s="58"/>
      <c r="I3882" s="95"/>
      <c r="J3882" s="7">
        <v>0</v>
      </c>
      <c r="L3882" s="59"/>
      <c r="M3882" s="7">
        <v>0</v>
      </c>
    </row>
    <row r="3883" spans="2:13" customFormat="1" hidden="1">
      <c r="B3883" s="5" t="s">
        <v>3722</v>
      </c>
      <c r="C3883" s="9" t="s">
        <v>513</v>
      </c>
      <c r="D3883" s="7">
        <v>0</v>
      </c>
      <c r="E3883" s="58"/>
      <c r="F3883" s="95"/>
      <c r="G3883" s="7">
        <v>0</v>
      </c>
      <c r="H3883" s="58"/>
      <c r="I3883" s="95"/>
      <c r="J3883" s="7">
        <v>0</v>
      </c>
      <c r="L3883" s="59"/>
      <c r="M3883" s="7">
        <v>0</v>
      </c>
    </row>
    <row r="3884" spans="2:13" customFormat="1" hidden="1">
      <c r="B3884" s="5" t="s">
        <v>3723</v>
      </c>
      <c r="C3884" s="9" t="s">
        <v>515</v>
      </c>
      <c r="D3884" s="7">
        <v>0</v>
      </c>
      <c r="E3884" s="58"/>
      <c r="F3884" s="95"/>
      <c r="G3884" s="7">
        <v>0</v>
      </c>
      <c r="H3884" s="58"/>
      <c r="I3884" s="95"/>
      <c r="J3884" s="7">
        <v>0</v>
      </c>
      <c r="L3884" s="59"/>
      <c r="M3884" s="7">
        <v>0</v>
      </c>
    </row>
    <row r="3885" spans="2:13" customFormat="1" hidden="1">
      <c r="B3885" s="5" t="s">
        <v>3724</v>
      </c>
      <c r="C3885" s="9" t="s">
        <v>517</v>
      </c>
      <c r="D3885" s="7">
        <v>0</v>
      </c>
      <c r="E3885" s="58"/>
      <c r="F3885" s="95"/>
      <c r="G3885" s="7">
        <v>0</v>
      </c>
      <c r="H3885" s="58"/>
      <c r="I3885" s="95"/>
      <c r="J3885" s="7">
        <v>0</v>
      </c>
      <c r="L3885" s="59"/>
      <c r="M3885" s="7">
        <v>0</v>
      </c>
    </row>
    <row r="3886" spans="2:13" customFormat="1" hidden="1">
      <c r="B3886" s="5" t="s">
        <v>3725</v>
      </c>
      <c r="C3886" s="9" t="s">
        <v>519</v>
      </c>
      <c r="D3886" s="7">
        <v>0</v>
      </c>
      <c r="E3886" s="58"/>
      <c r="F3886" s="95"/>
      <c r="G3886" s="7">
        <v>0</v>
      </c>
      <c r="H3886" s="58"/>
      <c r="I3886" s="95"/>
      <c r="J3886" s="7">
        <v>0</v>
      </c>
      <c r="L3886" s="59"/>
      <c r="M3886" s="7">
        <v>0</v>
      </c>
    </row>
    <row r="3887" spans="2:13" customFormat="1" hidden="1">
      <c r="B3887" s="1" t="s">
        <v>3726</v>
      </c>
      <c r="C3887" s="4" t="s">
        <v>521</v>
      </c>
      <c r="D3887" s="10">
        <f>SUM(D3888:D3891)</f>
        <v>0</v>
      </c>
      <c r="E3887" s="58"/>
      <c r="F3887" s="96"/>
      <c r="G3887" s="10">
        <f>SUM(G3888:G3891)</f>
        <v>0</v>
      </c>
      <c r="H3887" s="58"/>
      <c r="I3887" s="96"/>
      <c r="J3887" s="10">
        <f>SUM(J3888:J3891)</f>
        <v>0</v>
      </c>
      <c r="L3887" s="59"/>
      <c r="M3887" s="10">
        <f>SUM(M3888:M3891)</f>
        <v>0</v>
      </c>
    </row>
    <row r="3888" spans="2:13" customFormat="1" hidden="1">
      <c r="B3888" s="5" t="s">
        <v>3727</v>
      </c>
      <c r="C3888" s="9" t="s">
        <v>523</v>
      </c>
      <c r="D3888" s="7">
        <v>0</v>
      </c>
      <c r="E3888" s="58"/>
      <c r="F3888" s="95"/>
      <c r="G3888" s="7">
        <v>0</v>
      </c>
      <c r="H3888" s="58"/>
      <c r="I3888" s="95"/>
      <c r="J3888" s="7">
        <v>0</v>
      </c>
      <c r="L3888" s="59"/>
      <c r="M3888" s="7">
        <v>0</v>
      </c>
    </row>
    <row r="3889" spans="2:13" customFormat="1" hidden="1">
      <c r="B3889" s="5" t="s">
        <v>3728</v>
      </c>
      <c r="C3889" s="9" t="s">
        <v>525</v>
      </c>
      <c r="D3889" s="7">
        <v>0</v>
      </c>
      <c r="E3889" s="58"/>
      <c r="F3889" s="95"/>
      <c r="G3889" s="7">
        <v>0</v>
      </c>
      <c r="H3889" s="58"/>
      <c r="I3889" s="95"/>
      <c r="J3889" s="7">
        <v>0</v>
      </c>
      <c r="L3889" s="59"/>
      <c r="M3889" s="7">
        <v>0</v>
      </c>
    </row>
    <row r="3890" spans="2:13" customFormat="1" hidden="1">
      <c r="B3890" s="5" t="s">
        <v>3729</v>
      </c>
      <c r="C3890" s="9" t="s">
        <v>527</v>
      </c>
      <c r="D3890" s="7">
        <v>0</v>
      </c>
      <c r="E3890" s="58"/>
      <c r="F3890" s="95"/>
      <c r="G3890" s="7">
        <v>0</v>
      </c>
      <c r="H3890" s="58"/>
      <c r="I3890" s="95"/>
      <c r="J3890" s="7">
        <v>0</v>
      </c>
      <c r="L3890" s="59"/>
      <c r="M3890" s="7">
        <v>0</v>
      </c>
    </row>
    <row r="3891" spans="2:13" customFormat="1" hidden="1">
      <c r="B3891" s="5" t="s">
        <v>3730</v>
      </c>
      <c r="C3891" s="9" t="s">
        <v>529</v>
      </c>
      <c r="D3891" s="7">
        <v>0</v>
      </c>
      <c r="E3891" s="58"/>
      <c r="F3891" s="95"/>
      <c r="G3891" s="7">
        <v>0</v>
      </c>
      <c r="H3891" s="58"/>
      <c r="I3891" s="95"/>
      <c r="J3891" s="7">
        <v>0</v>
      </c>
      <c r="L3891" s="59"/>
      <c r="M3891" s="7">
        <v>0</v>
      </c>
    </row>
    <row r="3892" spans="2:13" customFormat="1" hidden="1">
      <c r="B3892" s="1" t="s">
        <v>3731</v>
      </c>
      <c r="C3892" s="4" t="s">
        <v>531</v>
      </c>
      <c r="D3892" s="10">
        <f>SUM(D3893:D3894)</f>
        <v>0</v>
      </c>
      <c r="E3892" s="58"/>
      <c r="F3892" s="96"/>
      <c r="G3892" s="10">
        <f>SUM(G3893:G3894)</f>
        <v>0</v>
      </c>
      <c r="H3892" s="58"/>
      <c r="I3892" s="96"/>
      <c r="J3892" s="10">
        <f>SUM(J3893:J3894)</f>
        <v>0</v>
      </c>
      <c r="L3892" s="59"/>
      <c r="M3892" s="10">
        <f>SUM(M3893:M3894)</f>
        <v>0</v>
      </c>
    </row>
    <row r="3893" spans="2:13" customFormat="1" hidden="1">
      <c r="B3893" s="5" t="s">
        <v>3732</v>
      </c>
      <c r="C3893" s="9" t="s">
        <v>533</v>
      </c>
      <c r="D3893" s="7">
        <v>0</v>
      </c>
      <c r="E3893" s="58"/>
      <c r="F3893" s="95"/>
      <c r="G3893" s="7">
        <v>0</v>
      </c>
      <c r="H3893" s="58"/>
      <c r="I3893" s="95"/>
      <c r="J3893" s="7">
        <v>0</v>
      </c>
      <c r="L3893" s="59"/>
      <c r="M3893" s="7">
        <v>0</v>
      </c>
    </row>
    <row r="3894" spans="2:13" customFormat="1" hidden="1">
      <c r="B3894" s="5" t="s">
        <v>3733</v>
      </c>
      <c r="C3894" s="9" t="s">
        <v>535</v>
      </c>
      <c r="D3894" s="7">
        <v>0</v>
      </c>
      <c r="E3894" s="58"/>
      <c r="F3894" s="95"/>
      <c r="G3894" s="7">
        <v>0</v>
      </c>
      <c r="H3894" s="58"/>
      <c r="I3894" s="95"/>
      <c r="J3894" s="7">
        <v>0</v>
      </c>
      <c r="L3894" s="59"/>
      <c r="M3894" s="7">
        <v>0</v>
      </c>
    </row>
    <row r="3895" spans="2:13" customFormat="1" hidden="1">
      <c r="B3895" s="1" t="s">
        <v>3734</v>
      </c>
      <c r="C3895" s="4" t="s">
        <v>537</v>
      </c>
      <c r="D3895" s="10">
        <f>SUM(D3896:D3901)</f>
        <v>0</v>
      </c>
      <c r="E3895" s="58"/>
      <c r="F3895" s="96"/>
      <c r="G3895" s="10">
        <f>SUM(G3896:G3901)</f>
        <v>0</v>
      </c>
      <c r="H3895" s="58"/>
      <c r="I3895" s="96"/>
      <c r="J3895" s="10">
        <f>SUM(J3896:J3901)</f>
        <v>0</v>
      </c>
      <c r="L3895" s="59"/>
      <c r="M3895" s="10">
        <f>SUM(M3896:M3901)</f>
        <v>0</v>
      </c>
    </row>
    <row r="3896" spans="2:13" customFormat="1" hidden="1">
      <c r="B3896" s="5" t="s">
        <v>3735</v>
      </c>
      <c r="C3896" s="9" t="s">
        <v>539</v>
      </c>
      <c r="D3896" s="7">
        <v>0</v>
      </c>
      <c r="E3896" s="58"/>
      <c r="F3896" s="95"/>
      <c r="G3896" s="7">
        <v>0</v>
      </c>
      <c r="H3896" s="58"/>
      <c r="I3896" s="95"/>
      <c r="J3896" s="7">
        <v>0</v>
      </c>
      <c r="L3896" s="59"/>
      <c r="M3896" s="7">
        <v>0</v>
      </c>
    </row>
    <row r="3897" spans="2:13" customFormat="1" hidden="1">
      <c r="B3897" s="5" t="s">
        <v>3736</v>
      </c>
      <c r="C3897" s="9" t="s">
        <v>541</v>
      </c>
      <c r="D3897" s="7">
        <v>0</v>
      </c>
      <c r="E3897" s="58"/>
      <c r="F3897" s="95"/>
      <c r="G3897" s="7">
        <v>0</v>
      </c>
      <c r="H3897" s="58"/>
      <c r="I3897" s="95"/>
      <c r="J3897" s="7">
        <v>0</v>
      </c>
      <c r="L3897" s="59"/>
      <c r="M3897" s="7">
        <v>0</v>
      </c>
    </row>
    <row r="3898" spans="2:13" customFormat="1" hidden="1">
      <c r="B3898" s="5" t="s">
        <v>3737</v>
      </c>
      <c r="C3898" s="9" t="s">
        <v>543</v>
      </c>
      <c r="D3898" s="7">
        <v>0</v>
      </c>
      <c r="E3898" s="58"/>
      <c r="F3898" s="95"/>
      <c r="G3898" s="7">
        <v>0</v>
      </c>
      <c r="H3898" s="58"/>
      <c r="I3898" s="95"/>
      <c r="J3898" s="7">
        <v>0</v>
      </c>
      <c r="L3898" s="59"/>
      <c r="M3898" s="7">
        <v>0</v>
      </c>
    </row>
    <row r="3899" spans="2:13" customFormat="1" hidden="1">
      <c r="B3899" s="5" t="s">
        <v>3738</v>
      </c>
      <c r="C3899" s="9" t="s">
        <v>545</v>
      </c>
      <c r="D3899" s="7">
        <v>0</v>
      </c>
      <c r="E3899" s="58"/>
      <c r="F3899" s="95"/>
      <c r="G3899" s="7">
        <v>0</v>
      </c>
      <c r="H3899" s="58"/>
      <c r="I3899" s="95"/>
      <c r="J3899" s="7">
        <v>0</v>
      </c>
      <c r="L3899" s="59"/>
      <c r="M3899" s="7">
        <v>0</v>
      </c>
    </row>
    <row r="3900" spans="2:13" customFormat="1" hidden="1">
      <c r="B3900" s="5" t="s">
        <v>3739</v>
      </c>
      <c r="C3900" s="9" t="s">
        <v>547</v>
      </c>
      <c r="D3900" s="7">
        <v>0</v>
      </c>
      <c r="E3900" s="58"/>
      <c r="F3900" s="95"/>
      <c r="G3900" s="7">
        <v>0</v>
      </c>
      <c r="H3900" s="58"/>
      <c r="I3900" s="95"/>
      <c r="J3900" s="7">
        <v>0</v>
      </c>
      <c r="L3900" s="59"/>
      <c r="M3900" s="7">
        <v>0</v>
      </c>
    </row>
    <row r="3901" spans="2:13" customFormat="1" hidden="1">
      <c r="B3901" s="5" t="s">
        <v>3740</v>
      </c>
      <c r="C3901" s="9" t="s">
        <v>549</v>
      </c>
      <c r="D3901" s="7">
        <v>0</v>
      </c>
      <c r="E3901" s="58"/>
      <c r="F3901" s="95"/>
      <c r="G3901" s="7">
        <v>0</v>
      </c>
      <c r="H3901" s="58"/>
      <c r="I3901" s="95"/>
      <c r="J3901" s="7">
        <v>0</v>
      </c>
      <c r="L3901" s="59"/>
      <c r="M3901" s="7">
        <v>0</v>
      </c>
    </row>
    <row r="3902" spans="2:13" customFormat="1" hidden="1">
      <c r="B3902" s="1" t="s">
        <v>3741</v>
      </c>
      <c r="C3902" s="4" t="s">
        <v>551</v>
      </c>
      <c r="D3902" s="10">
        <f>SUM(D3903)</f>
        <v>0</v>
      </c>
      <c r="E3902" s="58"/>
      <c r="F3902" s="96"/>
      <c r="G3902" s="10">
        <f>SUM(G3903)</f>
        <v>0</v>
      </c>
      <c r="H3902" s="58"/>
      <c r="I3902" s="96"/>
      <c r="J3902" s="10">
        <f>SUM(J3903)</f>
        <v>0</v>
      </c>
      <c r="L3902" s="59"/>
      <c r="M3902" s="10">
        <f>SUM(M3903)</f>
        <v>0</v>
      </c>
    </row>
    <row r="3903" spans="2:13" customFormat="1" hidden="1">
      <c r="B3903" s="5" t="s">
        <v>3742</v>
      </c>
      <c r="C3903" s="9" t="s">
        <v>553</v>
      </c>
      <c r="D3903" s="7">
        <v>0</v>
      </c>
      <c r="E3903" s="58"/>
      <c r="F3903" s="95"/>
      <c r="G3903" s="7">
        <v>0</v>
      </c>
      <c r="H3903" s="58"/>
      <c r="I3903" s="95"/>
      <c r="J3903" s="7">
        <v>0</v>
      </c>
      <c r="L3903" s="59"/>
      <c r="M3903" s="7">
        <v>0</v>
      </c>
    </row>
    <row r="3904" spans="2:13" customFormat="1" hidden="1">
      <c r="B3904" s="1" t="s">
        <v>3743</v>
      </c>
      <c r="C3904" s="4" t="s">
        <v>555</v>
      </c>
      <c r="D3904" s="10">
        <f>SUM(D3905:D3912)</f>
        <v>0</v>
      </c>
      <c r="E3904" s="58"/>
      <c r="F3904" s="96"/>
      <c r="G3904" s="10">
        <f>SUM(G3905:G3912)</f>
        <v>0</v>
      </c>
      <c r="H3904" s="58"/>
      <c r="I3904" s="96"/>
      <c r="J3904" s="10">
        <f>SUM(J3905:J3912)</f>
        <v>0</v>
      </c>
      <c r="L3904" s="59"/>
      <c r="M3904" s="10">
        <f>SUM(M3905:M3912)</f>
        <v>0</v>
      </c>
    </row>
    <row r="3905" spans="2:13" customFormat="1" hidden="1">
      <c r="B3905" s="5" t="s">
        <v>3744</v>
      </c>
      <c r="C3905" s="9" t="s">
        <v>557</v>
      </c>
      <c r="D3905" s="7">
        <v>0</v>
      </c>
      <c r="E3905" s="58"/>
      <c r="F3905" s="95"/>
      <c r="G3905" s="7">
        <v>0</v>
      </c>
      <c r="H3905" s="58"/>
      <c r="I3905" s="95"/>
      <c r="J3905" s="7">
        <v>0</v>
      </c>
      <c r="L3905" s="59"/>
      <c r="M3905" s="7">
        <v>0</v>
      </c>
    </row>
    <row r="3906" spans="2:13" customFormat="1" hidden="1">
      <c r="B3906" s="5" t="s">
        <v>3745</v>
      </c>
      <c r="C3906" s="9" t="s">
        <v>559</v>
      </c>
      <c r="D3906" s="7">
        <v>0</v>
      </c>
      <c r="E3906" s="58"/>
      <c r="F3906" s="95"/>
      <c r="G3906" s="7">
        <v>0</v>
      </c>
      <c r="H3906" s="58"/>
      <c r="I3906" s="95"/>
      <c r="J3906" s="7">
        <v>0</v>
      </c>
      <c r="L3906" s="59"/>
      <c r="M3906" s="7">
        <v>0</v>
      </c>
    </row>
    <row r="3907" spans="2:13" customFormat="1" hidden="1">
      <c r="B3907" s="5" t="s">
        <v>3746</v>
      </c>
      <c r="C3907" s="9" t="s">
        <v>561</v>
      </c>
      <c r="D3907" s="7">
        <v>0</v>
      </c>
      <c r="E3907" s="58"/>
      <c r="F3907" s="95"/>
      <c r="G3907" s="7">
        <v>0</v>
      </c>
      <c r="H3907" s="58"/>
      <c r="I3907" s="95"/>
      <c r="J3907" s="7">
        <v>0</v>
      </c>
      <c r="L3907" s="59"/>
      <c r="M3907" s="7">
        <v>0</v>
      </c>
    </row>
    <row r="3908" spans="2:13" customFormat="1" hidden="1">
      <c r="B3908" s="5" t="s">
        <v>3747</v>
      </c>
      <c r="C3908" s="9" t="s">
        <v>563</v>
      </c>
      <c r="D3908" s="7">
        <v>0</v>
      </c>
      <c r="E3908" s="58"/>
      <c r="F3908" s="95"/>
      <c r="G3908" s="7">
        <v>0</v>
      </c>
      <c r="H3908" s="58"/>
      <c r="I3908" s="95"/>
      <c r="J3908" s="7">
        <v>0</v>
      </c>
      <c r="L3908" s="59"/>
      <c r="M3908" s="7">
        <v>0</v>
      </c>
    </row>
    <row r="3909" spans="2:13" customFormat="1" hidden="1">
      <c r="B3909" s="5" t="s">
        <v>3748</v>
      </c>
      <c r="C3909" s="9" t="s">
        <v>565</v>
      </c>
      <c r="D3909" s="7">
        <v>0</v>
      </c>
      <c r="E3909" s="58"/>
      <c r="F3909" s="95"/>
      <c r="G3909" s="7">
        <v>0</v>
      </c>
      <c r="H3909" s="58"/>
      <c r="I3909" s="95"/>
      <c r="J3909" s="7">
        <v>0</v>
      </c>
      <c r="L3909" s="59"/>
      <c r="M3909" s="7">
        <v>0</v>
      </c>
    </row>
    <row r="3910" spans="2:13" customFormat="1" hidden="1">
      <c r="B3910" s="5" t="s">
        <v>3749</v>
      </c>
      <c r="C3910" s="9" t="s">
        <v>567</v>
      </c>
      <c r="D3910" s="7">
        <v>0</v>
      </c>
      <c r="E3910" s="58"/>
      <c r="F3910" s="95"/>
      <c r="G3910" s="7">
        <v>0</v>
      </c>
      <c r="H3910" s="58"/>
      <c r="I3910" s="95"/>
      <c r="J3910" s="7">
        <v>0</v>
      </c>
      <c r="L3910" s="59"/>
      <c r="M3910" s="7">
        <v>0</v>
      </c>
    </row>
    <row r="3911" spans="2:13" customFormat="1" hidden="1">
      <c r="B3911" s="5" t="s">
        <v>3750</v>
      </c>
      <c r="C3911" s="9" t="s">
        <v>569</v>
      </c>
      <c r="D3911" s="7">
        <v>0</v>
      </c>
      <c r="E3911" s="58"/>
      <c r="F3911" s="95"/>
      <c r="G3911" s="7">
        <v>0</v>
      </c>
      <c r="H3911" s="58"/>
      <c r="I3911" s="95"/>
      <c r="J3911" s="7">
        <v>0</v>
      </c>
      <c r="L3911" s="59"/>
      <c r="M3911" s="7">
        <v>0</v>
      </c>
    </row>
    <row r="3912" spans="2:13" customFormat="1" hidden="1">
      <c r="B3912" s="5" t="s">
        <v>3751</v>
      </c>
      <c r="C3912" s="9" t="s">
        <v>571</v>
      </c>
      <c r="D3912" s="7">
        <v>0</v>
      </c>
      <c r="E3912" s="58"/>
      <c r="F3912" s="95"/>
      <c r="G3912" s="7">
        <v>0</v>
      </c>
      <c r="H3912" s="58"/>
      <c r="I3912" s="95"/>
      <c r="J3912" s="7">
        <v>0</v>
      </c>
      <c r="L3912" s="59"/>
      <c r="M3912" s="7">
        <v>0</v>
      </c>
    </row>
    <row r="3913" spans="2:13" customFormat="1" hidden="1">
      <c r="B3913" s="1" t="s">
        <v>3752</v>
      </c>
      <c r="C3913" s="4" t="s">
        <v>573</v>
      </c>
      <c r="D3913" s="10">
        <f>SUM(D3914:D3922)</f>
        <v>0</v>
      </c>
      <c r="E3913" s="58"/>
      <c r="F3913" s="96"/>
      <c r="G3913" s="10">
        <f>SUM(G3914:G3922)</f>
        <v>0</v>
      </c>
      <c r="H3913" s="58"/>
      <c r="I3913" s="96"/>
      <c r="J3913" s="10">
        <f>SUM(J3914:J3922)</f>
        <v>0</v>
      </c>
      <c r="L3913" s="59"/>
      <c r="M3913" s="10">
        <f>SUM(M3914:M3922)</f>
        <v>0</v>
      </c>
    </row>
    <row r="3914" spans="2:13" customFormat="1" hidden="1">
      <c r="B3914" s="5" t="s">
        <v>3753</v>
      </c>
      <c r="C3914" s="9" t="s">
        <v>575</v>
      </c>
      <c r="D3914" s="7">
        <v>0</v>
      </c>
      <c r="E3914" s="58"/>
      <c r="F3914" s="95"/>
      <c r="G3914" s="7">
        <v>0</v>
      </c>
      <c r="H3914" s="58"/>
      <c r="I3914" s="95"/>
      <c r="J3914" s="7">
        <v>0</v>
      </c>
      <c r="L3914" s="59"/>
      <c r="M3914" s="7">
        <v>0</v>
      </c>
    </row>
    <row r="3915" spans="2:13" customFormat="1" hidden="1">
      <c r="B3915" s="5" t="s">
        <v>3754</v>
      </c>
      <c r="C3915" s="9" t="s">
        <v>577</v>
      </c>
      <c r="D3915" s="7">
        <v>0</v>
      </c>
      <c r="E3915" s="58"/>
      <c r="F3915" s="95"/>
      <c r="G3915" s="7">
        <v>0</v>
      </c>
      <c r="H3915" s="58"/>
      <c r="I3915" s="95"/>
      <c r="J3915" s="7">
        <v>0</v>
      </c>
      <c r="L3915" s="59"/>
      <c r="M3915" s="7">
        <v>0</v>
      </c>
    </row>
    <row r="3916" spans="2:13" customFormat="1" hidden="1">
      <c r="B3916" s="5" t="s">
        <v>3755</v>
      </c>
      <c r="C3916" s="9" t="s">
        <v>579</v>
      </c>
      <c r="D3916" s="7">
        <v>0</v>
      </c>
      <c r="E3916" s="58"/>
      <c r="F3916" s="95"/>
      <c r="G3916" s="7">
        <v>0</v>
      </c>
      <c r="H3916" s="58"/>
      <c r="I3916" s="95"/>
      <c r="J3916" s="7">
        <v>0</v>
      </c>
      <c r="L3916" s="59"/>
      <c r="M3916" s="7">
        <v>0</v>
      </c>
    </row>
    <row r="3917" spans="2:13" customFormat="1" hidden="1">
      <c r="B3917" s="5" t="s">
        <v>3756</v>
      </c>
      <c r="C3917" s="9" t="s">
        <v>581</v>
      </c>
      <c r="D3917" s="7">
        <v>0</v>
      </c>
      <c r="E3917" s="58"/>
      <c r="F3917" s="95"/>
      <c r="G3917" s="7">
        <v>0</v>
      </c>
      <c r="H3917" s="58"/>
      <c r="I3917" s="95"/>
      <c r="J3917" s="7">
        <v>0</v>
      </c>
      <c r="L3917" s="59"/>
      <c r="M3917" s="7">
        <v>0</v>
      </c>
    </row>
    <row r="3918" spans="2:13" customFormat="1" hidden="1">
      <c r="B3918" s="5" t="s">
        <v>3757</v>
      </c>
      <c r="C3918" s="9" t="s">
        <v>583</v>
      </c>
      <c r="D3918" s="7">
        <v>0</v>
      </c>
      <c r="E3918" s="58"/>
      <c r="F3918" s="95"/>
      <c r="G3918" s="7">
        <v>0</v>
      </c>
      <c r="H3918" s="58"/>
      <c r="I3918" s="95"/>
      <c r="J3918" s="7">
        <v>0</v>
      </c>
      <c r="L3918" s="59"/>
      <c r="M3918" s="7">
        <v>0</v>
      </c>
    </row>
    <row r="3919" spans="2:13" customFormat="1" hidden="1">
      <c r="B3919" s="5" t="s">
        <v>3758</v>
      </c>
      <c r="C3919" s="9" t="s">
        <v>585</v>
      </c>
      <c r="D3919" s="7">
        <v>0</v>
      </c>
      <c r="E3919" s="58"/>
      <c r="F3919" s="95"/>
      <c r="G3919" s="7">
        <v>0</v>
      </c>
      <c r="H3919" s="58"/>
      <c r="I3919" s="95"/>
      <c r="J3919" s="7">
        <v>0</v>
      </c>
      <c r="L3919" s="59"/>
      <c r="M3919" s="7">
        <v>0</v>
      </c>
    </row>
    <row r="3920" spans="2:13" customFormat="1" hidden="1">
      <c r="B3920" s="5" t="s">
        <v>3759</v>
      </c>
      <c r="C3920" s="9" t="s">
        <v>587</v>
      </c>
      <c r="D3920" s="7">
        <v>0</v>
      </c>
      <c r="E3920" s="58"/>
      <c r="F3920" s="95"/>
      <c r="G3920" s="7">
        <v>0</v>
      </c>
      <c r="H3920" s="58"/>
      <c r="I3920" s="95"/>
      <c r="J3920" s="7">
        <v>0</v>
      </c>
      <c r="L3920" s="59"/>
      <c r="M3920" s="7">
        <v>0</v>
      </c>
    </row>
    <row r="3921" spans="2:13" customFormat="1" hidden="1">
      <c r="B3921" s="5" t="s">
        <v>3760</v>
      </c>
      <c r="C3921" s="9" t="s">
        <v>589</v>
      </c>
      <c r="D3921" s="7">
        <v>0</v>
      </c>
      <c r="E3921" s="58"/>
      <c r="F3921" s="95"/>
      <c r="G3921" s="7">
        <v>0</v>
      </c>
      <c r="H3921" s="58"/>
      <c r="I3921" s="95"/>
      <c r="J3921" s="7">
        <v>0</v>
      </c>
      <c r="L3921" s="59"/>
      <c r="M3921" s="7">
        <v>0</v>
      </c>
    </row>
    <row r="3922" spans="2:13" customFormat="1" hidden="1">
      <c r="B3922" s="5" t="s">
        <v>3761</v>
      </c>
      <c r="C3922" s="9" t="s">
        <v>591</v>
      </c>
      <c r="D3922" s="7">
        <v>0</v>
      </c>
      <c r="E3922" s="58"/>
      <c r="F3922" s="95"/>
      <c r="G3922" s="7">
        <v>0</v>
      </c>
      <c r="H3922" s="58"/>
      <c r="I3922" s="95"/>
      <c r="J3922" s="7">
        <v>0</v>
      </c>
      <c r="L3922" s="59"/>
      <c r="M3922" s="7">
        <v>0</v>
      </c>
    </row>
    <row r="3923" spans="2:13" customFormat="1" hidden="1">
      <c r="B3923" s="1" t="s">
        <v>3762</v>
      </c>
      <c r="C3923" s="4" t="s">
        <v>593</v>
      </c>
      <c r="D3923" s="10">
        <f>SUM(D3924:D3928)</f>
        <v>0</v>
      </c>
      <c r="E3923" s="58"/>
      <c r="F3923" s="96"/>
      <c r="G3923" s="10">
        <f>SUM(G3924:G3928)</f>
        <v>0</v>
      </c>
      <c r="H3923" s="58"/>
      <c r="I3923" s="96"/>
      <c r="J3923" s="10">
        <f>SUM(J3924:J3928)</f>
        <v>0</v>
      </c>
      <c r="L3923" s="59"/>
      <c r="M3923" s="10">
        <f>SUM(M3924:M3928)</f>
        <v>0</v>
      </c>
    </row>
    <row r="3924" spans="2:13" customFormat="1" hidden="1">
      <c r="B3924" s="5" t="s">
        <v>3763</v>
      </c>
      <c r="C3924" s="9" t="s">
        <v>595</v>
      </c>
      <c r="D3924" s="7">
        <v>0</v>
      </c>
      <c r="E3924" s="58"/>
      <c r="F3924" s="95"/>
      <c r="G3924" s="7">
        <v>0</v>
      </c>
      <c r="H3924" s="58"/>
      <c r="I3924" s="95"/>
      <c r="J3924" s="7">
        <v>0</v>
      </c>
      <c r="L3924" s="59"/>
      <c r="M3924" s="7">
        <v>0</v>
      </c>
    </row>
    <row r="3925" spans="2:13" customFormat="1" hidden="1">
      <c r="B3925" s="5" t="s">
        <v>3764</v>
      </c>
      <c r="C3925" s="9" t="s">
        <v>597</v>
      </c>
      <c r="D3925" s="7">
        <v>0</v>
      </c>
      <c r="E3925" s="58"/>
      <c r="F3925" s="95"/>
      <c r="G3925" s="7">
        <v>0</v>
      </c>
      <c r="H3925" s="58"/>
      <c r="I3925" s="95"/>
      <c r="J3925" s="7">
        <v>0</v>
      </c>
      <c r="L3925" s="59"/>
      <c r="M3925" s="7">
        <v>0</v>
      </c>
    </row>
    <row r="3926" spans="2:13" customFormat="1" hidden="1">
      <c r="B3926" s="5" t="s">
        <v>3765</v>
      </c>
      <c r="C3926" s="9" t="s">
        <v>599</v>
      </c>
      <c r="D3926" s="7">
        <v>0</v>
      </c>
      <c r="E3926" s="58"/>
      <c r="F3926" s="95"/>
      <c r="G3926" s="7">
        <v>0</v>
      </c>
      <c r="H3926" s="58"/>
      <c r="I3926" s="95"/>
      <c r="J3926" s="7">
        <v>0</v>
      </c>
      <c r="L3926" s="59"/>
      <c r="M3926" s="7">
        <v>0</v>
      </c>
    </row>
    <row r="3927" spans="2:13" customFormat="1" hidden="1">
      <c r="B3927" s="5" t="s">
        <v>3766</v>
      </c>
      <c r="C3927" s="9" t="s">
        <v>601</v>
      </c>
      <c r="D3927" s="7">
        <v>0</v>
      </c>
      <c r="E3927" s="58"/>
      <c r="F3927" s="95"/>
      <c r="G3927" s="7">
        <v>0</v>
      </c>
      <c r="H3927" s="58"/>
      <c r="I3927" s="95"/>
      <c r="J3927" s="7">
        <v>0</v>
      </c>
      <c r="L3927" s="59"/>
      <c r="M3927" s="7">
        <v>0</v>
      </c>
    </row>
    <row r="3928" spans="2:13" customFormat="1" hidden="1">
      <c r="B3928" s="5" t="s">
        <v>3767</v>
      </c>
      <c r="C3928" s="9" t="s">
        <v>603</v>
      </c>
      <c r="D3928" s="7">
        <v>0</v>
      </c>
      <c r="E3928" s="58"/>
      <c r="F3928" s="95"/>
      <c r="G3928" s="7">
        <v>0</v>
      </c>
      <c r="H3928" s="58"/>
      <c r="I3928" s="95"/>
      <c r="J3928" s="7">
        <v>0</v>
      </c>
      <c r="L3928" s="59"/>
      <c r="M3928" s="7">
        <v>0</v>
      </c>
    </row>
    <row r="3929" spans="2:13" customFormat="1" hidden="1">
      <c r="B3929" s="1" t="s">
        <v>3768</v>
      </c>
      <c r="C3929" s="4" t="s">
        <v>605</v>
      </c>
      <c r="D3929" s="10">
        <f>SUM(D3930:D3938)</f>
        <v>0</v>
      </c>
      <c r="E3929" s="58"/>
      <c r="F3929" s="96"/>
      <c r="G3929" s="10">
        <f>SUM(G3930:G3938)</f>
        <v>0</v>
      </c>
      <c r="H3929" s="58"/>
      <c r="I3929" s="96"/>
      <c r="J3929" s="10">
        <f>SUM(J3930:J3938)</f>
        <v>0</v>
      </c>
      <c r="L3929" s="59"/>
      <c r="M3929" s="10">
        <f>SUM(M3930:M3938)</f>
        <v>0</v>
      </c>
    </row>
    <row r="3930" spans="2:13" customFormat="1" hidden="1">
      <c r="B3930" s="5" t="s">
        <v>3769</v>
      </c>
      <c r="C3930" s="9" t="s">
        <v>607</v>
      </c>
      <c r="D3930" s="7">
        <v>0</v>
      </c>
      <c r="E3930" s="58"/>
      <c r="F3930" s="95"/>
      <c r="G3930" s="7">
        <v>0</v>
      </c>
      <c r="H3930" s="58"/>
      <c r="I3930" s="95"/>
      <c r="J3930" s="7">
        <v>0</v>
      </c>
      <c r="L3930" s="59"/>
      <c r="M3930" s="7">
        <v>0</v>
      </c>
    </row>
    <row r="3931" spans="2:13" customFormat="1" hidden="1">
      <c r="B3931" s="5" t="s">
        <v>3770</v>
      </c>
      <c r="C3931" s="9" t="s">
        <v>609</v>
      </c>
      <c r="D3931" s="7">
        <v>0</v>
      </c>
      <c r="E3931" s="58"/>
      <c r="F3931" s="95"/>
      <c r="G3931" s="7">
        <v>0</v>
      </c>
      <c r="H3931" s="58"/>
      <c r="I3931" s="95"/>
      <c r="J3931" s="7">
        <v>0</v>
      </c>
      <c r="L3931" s="59"/>
      <c r="M3931" s="7">
        <v>0</v>
      </c>
    </row>
    <row r="3932" spans="2:13" customFormat="1" hidden="1">
      <c r="B3932" s="5" t="s">
        <v>3771</v>
      </c>
      <c r="C3932" s="9" t="s">
        <v>611</v>
      </c>
      <c r="D3932" s="7">
        <v>0</v>
      </c>
      <c r="E3932" s="58"/>
      <c r="F3932" s="95"/>
      <c r="G3932" s="7">
        <v>0</v>
      </c>
      <c r="H3932" s="58"/>
      <c r="I3932" s="95"/>
      <c r="J3932" s="7">
        <v>0</v>
      </c>
      <c r="L3932" s="59"/>
      <c r="M3932" s="7">
        <v>0</v>
      </c>
    </row>
    <row r="3933" spans="2:13" customFormat="1" hidden="1">
      <c r="B3933" s="5" t="s">
        <v>3772</v>
      </c>
      <c r="C3933" s="9" t="s">
        <v>613</v>
      </c>
      <c r="D3933" s="7">
        <v>0</v>
      </c>
      <c r="E3933" s="58"/>
      <c r="F3933" s="95"/>
      <c r="G3933" s="7">
        <v>0</v>
      </c>
      <c r="H3933" s="58"/>
      <c r="I3933" s="95"/>
      <c r="J3933" s="7">
        <v>0</v>
      </c>
      <c r="L3933" s="59"/>
      <c r="M3933" s="7">
        <v>0</v>
      </c>
    </row>
    <row r="3934" spans="2:13" customFormat="1" hidden="1">
      <c r="B3934" s="5" t="s">
        <v>3773</v>
      </c>
      <c r="C3934" s="9" t="s">
        <v>615</v>
      </c>
      <c r="D3934" s="7">
        <v>0</v>
      </c>
      <c r="E3934" s="58"/>
      <c r="F3934" s="95"/>
      <c r="G3934" s="7">
        <v>0</v>
      </c>
      <c r="H3934" s="58"/>
      <c r="I3934" s="95"/>
      <c r="J3934" s="7">
        <v>0</v>
      </c>
      <c r="L3934" s="59"/>
      <c r="M3934" s="7">
        <v>0</v>
      </c>
    </row>
    <row r="3935" spans="2:13" customFormat="1" hidden="1">
      <c r="B3935" s="5" t="s">
        <v>3774</v>
      </c>
      <c r="C3935" s="9" t="s">
        <v>617</v>
      </c>
      <c r="D3935" s="7">
        <v>0</v>
      </c>
      <c r="E3935" s="58"/>
      <c r="F3935" s="95"/>
      <c r="G3935" s="7">
        <v>0</v>
      </c>
      <c r="H3935" s="58"/>
      <c r="I3935" s="95"/>
      <c r="J3935" s="7">
        <v>0</v>
      </c>
      <c r="L3935" s="59"/>
      <c r="M3935" s="7">
        <v>0</v>
      </c>
    </row>
    <row r="3936" spans="2:13" customFormat="1" hidden="1">
      <c r="B3936" s="5" t="s">
        <v>3775</v>
      </c>
      <c r="C3936" s="9" t="s">
        <v>619</v>
      </c>
      <c r="D3936" s="7">
        <v>0</v>
      </c>
      <c r="E3936" s="58"/>
      <c r="F3936" s="95"/>
      <c r="G3936" s="7">
        <v>0</v>
      </c>
      <c r="H3936" s="58"/>
      <c r="I3936" s="95"/>
      <c r="J3936" s="7">
        <v>0</v>
      </c>
      <c r="L3936" s="59"/>
      <c r="M3936" s="7">
        <v>0</v>
      </c>
    </row>
    <row r="3937" spans="2:13" customFormat="1" hidden="1">
      <c r="B3937" s="5" t="s">
        <v>3776</v>
      </c>
      <c r="C3937" s="9" t="s">
        <v>621</v>
      </c>
      <c r="D3937" s="7">
        <v>0</v>
      </c>
      <c r="E3937" s="58"/>
      <c r="F3937" s="95"/>
      <c r="G3937" s="7">
        <v>0</v>
      </c>
      <c r="H3937" s="58"/>
      <c r="I3937" s="95"/>
      <c r="J3937" s="7">
        <v>0</v>
      </c>
      <c r="L3937" s="59"/>
      <c r="M3937" s="7">
        <v>0</v>
      </c>
    </row>
    <row r="3938" spans="2:13" customFormat="1" hidden="1">
      <c r="B3938" s="5" t="s">
        <v>3777</v>
      </c>
      <c r="C3938" s="9" t="s">
        <v>623</v>
      </c>
      <c r="D3938" s="7">
        <v>0</v>
      </c>
      <c r="E3938" s="58"/>
      <c r="F3938" s="95"/>
      <c r="G3938" s="7">
        <v>0</v>
      </c>
      <c r="H3938" s="58"/>
      <c r="I3938" s="95"/>
      <c r="J3938" s="7">
        <v>0</v>
      </c>
      <c r="L3938" s="59"/>
      <c r="M3938" s="7">
        <v>0</v>
      </c>
    </row>
    <row r="3939" spans="2:13" customFormat="1" hidden="1">
      <c r="B3939" s="1" t="s">
        <v>3778</v>
      </c>
      <c r="C3939" s="4" t="s">
        <v>625</v>
      </c>
      <c r="D3939" s="10">
        <f>D3940+D3949+D3958</f>
        <v>0</v>
      </c>
      <c r="E3939" s="58"/>
      <c r="F3939" s="96"/>
      <c r="G3939" s="10">
        <f>G3940+G3949+G3958</f>
        <v>0</v>
      </c>
      <c r="H3939" s="58"/>
      <c r="I3939" s="96"/>
      <c r="J3939" s="10">
        <f>J3940+J3949+J3958</f>
        <v>0</v>
      </c>
      <c r="L3939" s="59"/>
      <c r="M3939" s="10">
        <f>M3940+M3949+M3958</f>
        <v>0</v>
      </c>
    </row>
    <row r="3940" spans="2:13" customFormat="1" hidden="1">
      <c r="B3940" s="1" t="s">
        <v>3779</v>
      </c>
      <c r="C3940" s="4" t="s">
        <v>627</v>
      </c>
      <c r="D3940" s="10">
        <f>SUM(D3941:D3948)</f>
        <v>0</v>
      </c>
      <c r="E3940" s="58"/>
      <c r="F3940" s="96"/>
      <c r="G3940" s="10">
        <f>SUM(G3941:G3948)</f>
        <v>0</v>
      </c>
      <c r="H3940" s="58"/>
      <c r="I3940" s="96"/>
      <c r="J3940" s="10">
        <f>SUM(J3941:J3948)</f>
        <v>0</v>
      </c>
      <c r="L3940" s="59"/>
      <c r="M3940" s="10">
        <f>SUM(M3941:M3948)</f>
        <v>0</v>
      </c>
    </row>
    <row r="3941" spans="2:13" customFormat="1" hidden="1">
      <c r="B3941" s="5" t="s">
        <v>3780</v>
      </c>
      <c r="C3941" s="9" t="s">
        <v>629</v>
      </c>
      <c r="D3941" s="7">
        <v>0</v>
      </c>
      <c r="E3941" s="58"/>
      <c r="F3941" s="95"/>
      <c r="G3941" s="7">
        <v>0</v>
      </c>
      <c r="H3941" s="58"/>
      <c r="I3941" s="95"/>
      <c r="J3941" s="7">
        <v>0</v>
      </c>
      <c r="L3941" s="59"/>
      <c r="M3941" s="7">
        <v>0</v>
      </c>
    </row>
    <row r="3942" spans="2:13" customFormat="1" hidden="1">
      <c r="B3942" s="5" t="s">
        <v>3781</v>
      </c>
      <c r="C3942" s="9" t="s">
        <v>631</v>
      </c>
      <c r="D3942" s="7">
        <v>0</v>
      </c>
      <c r="E3942" s="58"/>
      <c r="F3942" s="95"/>
      <c r="G3942" s="7">
        <v>0</v>
      </c>
      <c r="H3942" s="58"/>
      <c r="I3942" s="95"/>
      <c r="J3942" s="7">
        <v>0</v>
      </c>
      <c r="L3942" s="59"/>
      <c r="M3942" s="7">
        <v>0</v>
      </c>
    </row>
    <row r="3943" spans="2:13" customFormat="1" hidden="1">
      <c r="B3943" s="5" t="s">
        <v>3782</v>
      </c>
      <c r="C3943" s="9" t="s">
        <v>633</v>
      </c>
      <c r="D3943" s="7">
        <v>0</v>
      </c>
      <c r="E3943" s="58"/>
      <c r="F3943" s="95"/>
      <c r="G3943" s="7">
        <v>0</v>
      </c>
      <c r="H3943" s="58"/>
      <c r="I3943" s="95"/>
      <c r="J3943" s="7">
        <v>0</v>
      </c>
      <c r="L3943" s="59"/>
      <c r="M3943" s="7">
        <v>0</v>
      </c>
    </row>
    <row r="3944" spans="2:13" customFormat="1" hidden="1">
      <c r="B3944" s="5" t="s">
        <v>3783</v>
      </c>
      <c r="C3944" s="9" t="s">
        <v>635</v>
      </c>
      <c r="D3944" s="7">
        <v>0</v>
      </c>
      <c r="E3944" s="58"/>
      <c r="F3944" s="95"/>
      <c r="G3944" s="7">
        <v>0</v>
      </c>
      <c r="H3944" s="58"/>
      <c r="I3944" s="95"/>
      <c r="J3944" s="7">
        <v>0</v>
      </c>
      <c r="L3944" s="59"/>
      <c r="M3944" s="7">
        <v>0</v>
      </c>
    </row>
    <row r="3945" spans="2:13" customFormat="1" hidden="1">
      <c r="B3945" s="5" t="s">
        <v>3784</v>
      </c>
      <c r="C3945" s="9" t="s">
        <v>637</v>
      </c>
      <c r="D3945" s="7">
        <v>0</v>
      </c>
      <c r="E3945" s="58"/>
      <c r="F3945" s="95"/>
      <c r="G3945" s="7">
        <v>0</v>
      </c>
      <c r="H3945" s="58"/>
      <c r="I3945" s="95"/>
      <c r="J3945" s="7">
        <v>0</v>
      </c>
      <c r="L3945" s="59"/>
      <c r="M3945" s="7">
        <v>0</v>
      </c>
    </row>
    <row r="3946" spans="2:13" customFormat="1" hidden="1">
      <c r="B3946" s="5" t="s">
        <v>3785</v>
      </c>
      <c r="C3946" s="9" t="s">
        <v>639</v>
      </c>
      <c r="D3946" s="7">
        <v>0</v>
      </c>
      <c r="E3946" s="58"/>
      <c r="F3946" s="95"/>
      <c r="G3946" s="7">
        <v>0</v>
      </c>
      <c r="H3946" s="58"/>
      <c r="I3946" s="95"/>
      <c r="J3946" s="7">
        <v>0</v>
      </c>
      <c r="L3946" s="59"/>
      <c r="M3946" s="7">
        <v>0</v>
      </c>
    </row>
    <row r="3947" spans="2:13" customFormat="1" hidden="1">
      <c r="B3947" s="5" t="s">
        <v>3786</v>
      </c>
      <c r="C3947" s="9" t="s">
        <v>641</v>
      </c>
      <c r="D3947" s="7">
        <v>0</v>
      </c>
      <c r="E3947" s="58"/>
      <c r="F3947" s="95"/>
      <c r="G3947" s="7">
        <v>0</v>
      </c>
      <c r="H3947" s="58"/>
      <c r="I3947" s="95"/>
      <c r="J3947" s="7">
        <v>0</v>
      </c>
      <c r="L3947" s="59"/>
      <c r="M3947" s="7">
        <v>0</v>
      </c>
    </row>
    <row r="3948" spans="2:13" customFormat="1" hidden="1">
      <c r="B3948" s="5" t="s">
        <v>3787</v>
      </c>
      <c r="C3948" s="9" t="s">
        <v>643</v>
      </c>
      <c r="D3948" s="7">
        <v>0</v>
      </c>
      <c r="E3948" s="58"/>
      <c r="F3948" s="95"/>
      <c r="G3948" s="7">
        <v>0</v>
      </c>
      <c r="H3948" s="58"/>
      <c r="I3948" s="95"/>
      <c r="J3948" s="7">
        <v>0</v>
      </c>
      <c r="L3948" s="59"/>
      <c r="M3948" s="7">
        <v>0</v>
      </c>
    </row>
    <row r="3949" spans="2:13" customFormat="1" hidden="1">
      <c r="B3949" s="1" t="s">
        <v>3788</v>
      </c>
      <c r="C3949" s="4" t="s">
        <v>645</v>
      </c>
      <c r="D3949" s="10">
        <f>SUM(D3950:D3957)</f>
        <v>0</v>
      </c>
      <c r="E3949" s="58"/>
      <c r="F3949" s="96"/>
      <c r="G3949" s="10">
        <f>SUM(G3950:G3957)</f>
        <v>0</v>
      </c>
      <c r="H3949" s="58"/>
      <c r="I3949" s="96"/>
      <c r="J3949" s="10">
        <f>SUM(J3950:J3957)</f>
        <v>0</v>
      </c>
      <c r="L3949" s="59"/>
      <c r="M3949" s="10">
        <f>SUM(M3950:M3957)</f>
        <v>0</v>
      </c>
    </row>
    <row r="3950" spans="2:13" customFormat="1" hidden="1">
      <c r="B3950" s="5" t="s">
        <v>3789</v>
      </c>
      <c r="C3950" s="9" t="s">
        <v>629</v>
      </c>
      <c r="D3950" s="7">
        <v>0</v>
      </c>
      <c r="E3950" s="58"/>
      <c r="F3950" s="95"/>
      <c r="G3950" s="7">
        <v>0</v>
      </c>
      <c r="H3950" s="58"/>
      <c r="I3950" s="95"/>
      <c r="J3950" s="7">
        <v>0</v>
      </c>
      <c r="L3950" s="59"/>
      <c r="M3950" s="7">
        <v>0</v>
      </c>
    </row>
    <row r="3951" spans="2:13" customFormat="1" hidden="1">
      <c r="B3951" s="5" t="s">
        <v>3790</v>
      </c>
      <c r="C3951" s="9" t="s">
        <v>631</v>
      </c>
      <c r="D3951" s="7">
        <v>0</v>
      </c>
      <c r="E3951" s="58"/>
      <c r="F3951" s="95"/>
      <c r="G3951" s="7">
        <v>0</v>
      </c>
      <c r="H3951" s="58"/>
      <c r="I3951" s="95"/>
      <c r="J3951" s="7">
        <v>0</v>
      </c>
      <c r="L3951" s="59"/>
      <c r="M3951" s="7">
        <v>0</v>
      </c>
    </row>
    <row r="3952" spans="2:13" customFormat="1" hidden="1">
      <c r="B3952" s="5" t="s">
        <v>3791</v>
      </c>
      <c r="C3952" s="9" t="s">
        <v>633</v>
      </c>
      <c r="D3952" s="7">
        <v>0</v>
      </c>
      <c r="E3952" s="58"/>
      <c r="F3952" s="95"/>
      <c r="G3952" s="7">
        <v>0</v>
      </c>
      <c r="H3952" s="58"/>
      <c r="I3952" s="95"/>
      <c r="J3952" s="7">
        <v>0</v>
      </c>
      <c r="L3952" s="59"/>
      <c r="M3952" s="7">
        <v>0</v>
      </c>
    </row>
    <row r="3953" spans="2:13" customFormat="1" hidden="1">
      <c r="B3953" s="5" t="s">
        <v>3792</v>
      </c>
      <c r="C3953" s="9" t="s">
        <v>635</v>
      </c>
      <c r="D3953" s="7">
        <v>0</v>
      </c>
      <c r="E3953" s="58"/>
      <c r="F3953" s="95"/>
      <c r="G3953" s="7">
        <v>0</v>
      </c>
      <c r="H3953" s="58"/>
      <c r="I3953" s="95"/>
      <c r="J3953" s="7">
        <v>0</v>
      </c>
      <c r="L3953" s="59"/>
      <c r="M3953" s="7">
        <v>0</v>
      </c>
    </row>
    <row r="3954" spans="2:13" customFormat="1" hidden="1">
      <c r="B3954" s="5" t="s">
        <v>3793</v>
      </c>
      <c r="C3954" s="9" t="s">
        <v>637</v>
      </c>
      <c r="D3954" s="7">
        <v>0</v>
      </c>
      <c r="E3954" s="58"/>
      <c r="F3954" s="95"/>
      <c r="G3954" s="7">
        <v>0</v>
      </c>
      <c r="H3954" s="58"/>
      <c r="I3954" s="95"/>
      <c r="J3954" s="7">
        <v>0</v>
      </c>
      <c r="L3954" s="59"/>
      <c r="M3954" s="7">
        <v>0</v>
      </c>
    </row>
    <row r="3955" spans="2:13" customFormat="1" hidden="1">
      <c r="B3955" s="5" t="s">
        <v>3794</v>
      </c>
      <c r="C3955" s="9" t="s">
        <v>639</v>
      </c>
      <c r="D3955" s="7">
        <v>0</v>
      </c>
      <c r="E3955" s="58"/>
      <c r="F3955" s="95"/>
      <c r="G3955" s="7">
        <v>0</v>
      </c>
      <c r="H3955" s="58"/>
      <c r="I3955" s="95"/>
      <c r="J3955" s="7">
        <v>0</v>
      </c>
      <c r="L3955" s="59"/>
      <c r="M3955" s="7">
        <v>0</v>
      </c>
    </row>
    <row r="3956" spans="2:13" customFormat="1" hidden="1">
      <c r="B3956" s="5" t="s">
        <v>3795</v>
      </c>
      <c r="C3956" s="9" t="s">
        <v>641</v>
      </c>
      <c r="D3956" s="7">
        <v>0</v>
      </c>
      <c r="E3956" s="58"/>
      <c r="F3956" s="95"/>
      <c r="G3956" s="7">
        <v>0</v>
      </c>
      <c r="H3956" s="58"/>
      <c r="I3956" s="95"/>
      <c r="J3956" s="7">
        <v>0</v>
      </c>
      <c r="L3956" s="59"/>
      <c r="M3956" s="7">
        <v>0</v>
      </c>
    </row>
    <row r="3957" spans="2:13" customFormat="1" hidden="1">
      <c r="B3957" s="5" t="s">
        <v>3796</v>
      </c>
      <c r="C3957" s="9" t="s">
        <v>643</v>
      </c>
      <c r="D3957" s="7">
        <v>0</v>
      </c>
      <c r="E3957" s="58"/>
      <c r="F3957" s="95"/>
      <c r="G3957" s="7">
        <v>0</v>
      </c>
      <c r="H3957" s="58"/>
      <c r="I3957" s="95"/>
      <c r="J3957" s="7">
        <v>0</v>
      </c>
      <c r="L3957" s="59"/>
      <c r="M3957" s="7">
        <v>0</v>
      </c>
    </row>
    <row r="3958" spans="2:13" customFormat="1" hidden="1">
      <c r="B3958" s="1" t="s">
        <v>3797</v>
      </c>
      <c r="C3958" s="4" t="s">
        <v>655</v>
      </c>
      <c r="D3958" s="10">
        <f>SUM(D3959:D3961)</f>
        <v>0</v>
      </c>
      <c r="E3958" s="58"/>
      <c r="F3958" s="96"/>
      <c r="G3958" s="10">
        <f>SUM(G3959:G3961)</f>
        <v>0</v>
      </c>
      <c r="H3958" s="58"/>
      <c r="I3958" s="96"/>
      <c r="J3958" s="10">
        <f>SUM(J3959:J3961)</f>
        <v>0</v>
      </c>
      <c r="L3958" s="59"/>
      <c r="M3958" s="10">
        <f>SUM(M3959:M3961)</f>
        <v>0</v>
      </c>
    </row>
    <row r="3959" spans="2:13" customFormat="1" hidden="1">
      <c r="B3959" s="5" t="s">
        <v>3798</v>
      </c>
      <c r="C3959" s="9" t="s">
        <v>657</v>
      </c>
      <c r="D3959" s="7">
        <v>0</v>
      </c>
      <c r="E3959" s="58"/>
      <c r="F3959" s="95"/>
      <c r="G3959" s="7">
        <v>0</v>
      </c>
      <c r="H3959" s="58"/>
      <c r="I3959" s="95"/>
      <c r="J3959" s="7">
        <v>0</v>
      </c>
      <c r="L3959" s="59"/>
      <c r="M3959" s="7">
        <v>0</v>
      </c>
    </row>
    <row r="3960" spans="2:13" customFormat="1" hidden="1">
      <c r="B3960" s="5" t="s">
        <v>3799</v>
      </c>
      <c r="C3960" s="9" t="s">
        <v>659</v>
      </c>
      <c r="D3960" s="7">
        <v>0</v>
      </c>
      <c r="E3960" s="58"/>
      <c r="F3960" s="95"/>
      <c r="G3960" s="7">
        <v>0</v>
      </c>
      <c r="H3960" s="58"/>
      <c r="I3960" s="95"/>
      <c r="J3960" s="7">
        <v>0</v>
      </c>
      <c r="L3960" s="59"/>
      <c r="M3960" s="7">
        <v>0</v>
      </c>
    </row>
    <row r="3961" spans="2:13" customFormat="1" hidden="1">
      <c r="B3961" s="5" t="s">
        <v>3800</v>
      </c>
      <c r="C3961" s="9" t="s">
        <v>661</v>
      </c>
      <c r="D3961" s="7">
        <v>0</v>
      </c>
      <c r="E3961" s="58"/>
      <c r="F3961" s="95"/>
      <c r="G3961" s="7">
        <v>0</v>
      </c>
      <c r="H3961" s="58"/>
      <c r="I3961" s="95"/>
      <c r="J3961" s="7">
        <v>0</v>
      </c>
      <c r="L3961" s="59"/>
      <c r="M3961" s="7">
        <v>0</v>
      </c>
    </row>
    <row r="3962" spans="2:13" customFormat="1" hidden="1">
      <c r="B3962" s="1" t="s">
        <v>3801</v>
      </c>
      <c r="C3962" s="4" t="s">
        <v>663</v>
      </c>
      <c r="D3962" s="10">
        <f>D3963+D3966+D3968+D3971+D3974+D3977</f>
        <v>0</v>
      </c>
      <c r="E3962" s="58"/>
      <c r="F3962" s="96"/>
      <c r="G3962" s="10">
        <f>G3963+G3966+G3968+G3971+G3974+G3977</f>
        <v>0</v>
      </c>
      <c r="H3962" s="58"/>
      <c r="I3962" s="96"/>
      <c r="J3962" s="10">
        <f>J3963+J3966+J3968+J3971+J3974+J3977</f>
        <v>0</v>
      </c>
      <c r="L3962" s="59"/>
      <c r="M3962" s="10">
        <f>M3963+M3966+M3968+M3971+M3974+M3977</f>
        <v>0</v>
      </c>
    </row>
    <row r="3963" spans="2:13" customFormat="1" hidden="1">
      <c r="B3963" s="1" t="s">
        <v>3802</v>
      </c>
      <c r="C3963" s="4" t="s">
        <v>665</v>
      </c>
      <c r="D3963" s="10">
        <f>SUM(D3964:D3965)</f>
        <v>0</v>
      </c>
      <c r="E3963" s="58"/>
      <c r="F3963" s="96"/>
      <c r="G3963" s="10">
        <f>SUM(G3964:G3965)</f>
        <v>0</v>
      </c>
      <c r="H3963" s="58"/>
      <c r="I3963" s="96"/>
      <c r="J3963" s="10">
        <f>SUM(J3964:J3965)</f>
        <v>0</v>
      </c>
      <c r="L3963" s="59"/>
      <c r="M3963" s="10">
        <f>SUM(M3964:M3965)</f>
        <v>0</v>
      </c>
    </row>
    <row r="3964" spans="2:13" customFormat="1" ht="22.5" hidden="1">
      <c r="B3964" s="5" t="s">
        <v>3803</v>
      </c>
      <c r="C3964" s="9" t="s">
        <v>667</v>
      </c>
      <c r="D3964" s="7">
        <v>0</v>
      </c>
      <c r="E3964" s="58"/>
      <c r="F3964" s="95"/>
      <c r="G3964" s="7">
        <v>0</v>
      </c>
      <c r="H3964" s="58"/>
      <c r="I3964" s="95"/>
      <c r="J3964" s="7">
        <v>0</v>
      </c>
      <c r="L3964" s="59"/>
      <c r="M3964" s="7">
        <v>0</v>
      </c>
    </row>
    <row r="3965" spans="2:13" customFormat="1" hidden="1">
      <c r="B3965" s="5" t="s">
        <v>3804</v>
      </c>
      <c r="C3965" s="9" t="s">
        <v>669</v>
      </c>
      <c r="D3965" s="7">
        <v>0</v>
      </c>
      <c r="E3965" s="58"/>
      <c r="F3965" s="95"/>
      <c r="G3965" s="7">
        <v>0</v>
      </c>
      <c r="H3965" s="58"/>
      <c r="I3965" s="95"/>
      <c r="J3965" s="7">
        <v>0</v>
      </c>
      <c r="L3965" s="59"/>
      <c r="M3965" s="7">
        <v>0</v>
      </c>
    </row>
    <row r="3966" spans="2:13" customFormat="1" hidden="1">
      <c r="B3966" s="1" t="s">
        <v>3805</v>
      </c>
      <c r="C3966" s="4" t="s">
        <v>671</v>
      </c>
      <c r="D3966" s="10">
        <f>SUM(D3967)</f>
        <v>0</v>
      </c>
      <c r="E3966" s="58"/>
      <c r="F3966" s="96"/>
      <c r="G3966" s="10">
        <f>SUM(G3967)</f>
        <v>0</v>
      </c>
      <c r="H3966" s="58"/>
      <c r="I3966" s="96"/>
      <c r="J3966" s="10">
        <f>SUM(J3967)</f>
        <v>0</v>
      </c>
      <c r="L3966" s="59"/>
      <c r="M3966" s="10">
        <f>SUM(M3967)</f>
        <v>0</v>
      </c>
    </row>
    <row r="3967" spans="2:13" customFormat="1" ht="22.5" hidden="1">
      <c r="B3967" s="5" t="s">
        <v>3806</v>
      </c>
      <c r="C3967" s="9" t="s">
        <v>673</v>
      </c>
      <c r="D3967" s="7">
        <v>0</v>
      </c>
      <c r="E3967" s="58"/>
      <c r="F3967" s="95"/>
      <c r="G3967" s="7">
        <v>0</v>
      </c>
      <c r="H3967" s="58"/>
      <c r="I3967" s="95"/>
      <c r="J3967" s="7">
        <v>0</v>
      </c>
      <c r="L3967" s="59"/>
      <c r="M3967" s="7">
        <v>0</v>
      </c>
    </row>
    <row r="3968" spans="2:13" customFormat="1" hidden="1">
      <c r="B3968" s="1" t="s">
        <v>3807</v>
      </c>
      <c r="C3968" s="4" t="s">
        <v>675</v>
      </c>
      <c r="D3968" s="10">
        <f>SUM(D3969:D3970)</f>
        <v>0</v>
      </c>
      <c r="E3968" s="58"/>
      <c r="F3968" s="96"/>
      <c r="G3968" s="10">
        <f>SUM(G3969:G3970)</f>
        <v>0</v>
      </c>
      <c r="H3968" s="58"/>
      <c r="I3968" s="96"/>
      <c r="J3968" s="10">
        <f>SUM(J3969:J3970)</f>
        <v>0</v>
      </c>
      <c r="L3968" s="59"/>
      <c r="M3968" s="10">
        <f>SUM(M3969:M3970)</f>
        <v>0</v>
      </c>
    </row>
    <row r="3969" spans="2:13" customFormat="1" hidden="1">
      <c r="B3969" s="5" t="s">
        <v>3808</v>
      </c>
      <c r="C3969" s="9" t="s">
        <v>677</v>
      </c>
      <c r="D3969" s="7">
        <v>0</v>
      </c>
      <c r="E3969" s="58"/>
      <c r="F3969" s="95"/>
      <c r="G3969" s="7">
        <v>0</v>
      </c>
      <c r="H3969" s="58"/>
      <c r="I3969" s="95"/>
      <c r="J3969" s="7">
        <v>0</v>
      </c>
      <c r="L3969" s="59"/>
      <c r="M3969" s="7">
        <v>0</v>
      </c>
    </row>
    <row r="3970" spans="2:13" customFormat="1" hidden="1">
      <c r="B3970" s="5" t="s">
        <v>3809</v>
      </c>
      <c r="C3970" s="9" t="s">
        <v>679</v>
      </c>
      <c r="D3970" s="7">
        <v>0</v>
      </c>
      <c r="E3970" s="58"/>
      <c r="F3970" s="95"/>
      <c r="G3970" s="7">
        <v>0</v>
      </c>
      <c r="H3970" s="58"/>
      <c r="I3970" s="95"/>
      <c r="J3970" s="7">
        <v>0</v>
      </c>
      <c r="L3970" s="59"/>
      <c r="M3970" s="7">
        <v>0</v>
      </c>
    </row>
    <row r="3971" spans="2:13" customFormat="1" hidden="1">
      <c r="B3971" s="1" t="s">
        <v>3810</v>
      </c>
      <c r="C3971" s="4" t="s">
        <v>681</v>
      </c>
      <c r="D3971" s="10">
        <f>SUM(D3972:D3973)</f>
        <v>0</v>
      </c>
      <c r="E3971" s="58"/>
      <c r="F3971" s="96"/>
      <c r="G3971" s="10">
        <f>SUM(G3972:G3973)</f>
        <v>0</v>
      </c>
      <c r="H3971" s="58"/>
      <c r="I3971" s="96"/>
      <c r="J3971" s="10">
        <f>SUM(J3972:J3973)</f>
        <v>0</v>
      </c>
      <c r="L3971" s="59"/>
      <c r="M3971" s="10">
        <f>SUM(M3972:M3973)</f>
        <v>0</v>
      </c>
    </row>
    <row r="3972" spans="2:13" customFormat="1" hidden="1">
      <c r="B3972" s="5" t="s">
        <v>3811</v>
      </c>
      <c r="C3972" s="9" t="s">
        <v>683</v>
      </c>
      <c r="D3972" s="7">
        <v>0</v>
      </c>
      <c r="E3972" s="58"/>
      <c r="F3972" s="95"/>
      <c r="G3972" s="7">
        <v>0</v>
      </c>
      <c r="H3972" s="58"/>
      <c r="I3972" s="95"/>
      <c r="J3972" s="7">
        <v>0</v>
      </c>
      <c r="L3972" s="59"/>
      <c r="M3972" s="7">
        <v>0</v>
      </c>
    </row>
    <row r="3973" spans="2:13" customFormat="1" hidden="1">
      <c r="B3973" s="5" t="s">
        <v>3812</v>
      </c>
      <c r="C3973" s="9" t="s">
        <v>685</v>
      </c>
      <c r="D3973" s="7">
        <v>0</v>
      </c>
      <c r="E3973" s="58"/>
      <c r="F3973" s="95"/>
      <c r="G3973" s="7">
        <v>0</v>
      </c>
      <c r="H3973" s="58"/>
      <c r="I3973" s="95"/>
      <c r="J3973" s="7">
        <v>0</v>
      </c>
      <c r="L3973" s="59"/>
      <c r="M3973" s="7">
        <v>0</v>
      </c>
    </row>
    <row r="3974" spans="2:13" customFormat="1" hidden="1">
      <c r="B3974" s="1" t="s">
        <v>3813</v>
      </c>
      <c r="C3974" s="4" t="s">
        <v>687</v>
      </c>
      <c r="D3974" s="10">
        <f>SUM(D3975:D3979)</f>
        <v>0</v>
      </c>
      <c r="E3974" s="58"/>
      <c r="F3974" s="96"/>
      <c r="G3974" s="10">
        <f>SUM(G3975:G3979)</f>
        <v>0</v>
      </c>
      <c r="H3974" s="58"/>
      <c r="I3974" s="96"/>
      <c r="J3974" s="10">
        <f>SUM(J3975:J3979)</f>
        <v>0</v>
      </c>
      <c r="L3974" s="59"/>
      <c r="M3974" s="10">
        <f>SUM(M3975:M3979)</f>
        <v>0</v>
      </c>
    </row>
    <row r="3975" spans="2:13" customFormat="1" hidden="1">
      <c r="B3975" s="5" t="s">
        <v>3814</v>
      </c>
      <c r="C3975" s="9" t="s">
        <v>689</v>
      </c>
      <c r="D3975" s="7">
        <v>0</v>
      </c>
      <c r="E3975" s="58"/>
      <c r="F3975" s="95"/>
      <c r="G3975" s="7">
        <v>0</v>
      </c>
      <c r="H3975" s="58"/>
      <c r="I3975" s="95"/>
      <c r="J3975" s="7">
        <v>0</v>
      </c>
      <c r="L3975" s="59"/>
      <c r="M3975" s="7">
        <v>0</v>
      </c>
    </row>
    <row r="3976" spans="2:13" customFormat="1" hidden="1">
      <c r="B3976" s="5" t="s">
        <v>3814</v>
      </c>
      <c r="C3976" s="9" t="s">
        <v>691</v>
      </c>
      <c r="D3976" s="7">
        <v>0</v>
      </c>
      <c r="E3976" s="58"/>
      <c r="F3976" s="95"/>
      <c r="G3976" s="7">
        <v>0</v>
      </c>
      <c r="H3976" s="58"/>
      <c r="I3976" s="95"/>
      <c r="J3976" s="7">
        <v>0</v>
      </c>
      <c r="L3976" s="59"/>
      <c r="M3976" s="7">
        <v>0</v>
      </c>
    </row>
    <row r="3977" spans="2:13" customFormat="1" hidden="1">
      <c r="B3977" s="1" t="s">
        <v>3815</v>
      </c>
      <c r="C3977" s="4" t="s">
        <v>693</v>
      </c>
      <c r="D3977" s="10">
        <f>SUM(D3978:D3979)</f>
        <v>0</v>
      </c>
      <c r="E3977" s="58"/>
      <c r="F3977" s="96"/>
      <c r="G3977" s="10">
        <f>SUM(G3978:G3979)</f>
        <v>0</v>
      </c>
      <c r="H3977" s="58"/>
      <c r="I3977" s="96"/>
      <c r="J3977" s="10">
        <f>SUM(J3978:J3979)</f>
        <v>0</v>
      </c>
      <c r="L3977" s="59"/>
      <c r="M3977" s="10">
        <f>SUM(M3978:M3979)</f>
        <v>0</v>
      </c>
    </row>
    <row r="3978" spans="2:13" customFormat="1" hidden="1">
      <c r="B3978" s="5" t="s">
        <v>3816</v>
      </c>
      <c r="C3978" s="9" t="s">
        <v>695</v>
      </c>
      <c r="D3978" s="7">
        <v>0</v>
      </c>
      <c r="E3978" s="58"/>
      <c r="F3978" s="95"/>
      <c r="G3978" s="7">
        <v>0</v>
      </c>
      <c r="H3978" s="58"/>
      <c r="I3978" s="95"/>
      <c r="J3978" s="7">
        <v>0</v>
      </c>
      <c r="L3978" s="59"/>
      <c r="M3978" s="7">
        <v>0</v>
      </c>
    </row>
    <row r="3979" spans="2:13" customFormat="1" hidden="1">
      <c r="B3979" s="5" t="s">
        <v>3817</v>
      </c>
      <c r="C3979" s="9" t="s">
        <v>697</v>
      </c>
      <c r="D3979" s="7">
        <v>0</v>
      </c>
      <c r="E3979" s="58"/>
      <c r="F3979" s="95"/>
      <c r="G3979" s="7">
        <v>0</v>
      </c>
      <c r="H3979" s="58"/>
      <c r="I3979" s="95"/>
      <c r="J3979" s="7">
        <v>0</v>
      </c>
      <c r="L3979" s="59"/>
      <c r="M3979" s="7">
        <v>0</v>
      </c>
    </row>
    <row r="3980" spans="2:13" customFormat="1" hidden="1">
      <c r="B3980" s="1" t="s">
        <v>3818</v>
      </c>
      <c r="C3980" s="4" t="s">
        <v>699</v>
      </c>
      <c r="D3980" s="10">
        <f>D3981</f>
        <v>0</v>
      </c>
      <c r="E3980" s="58"/>
      <c r="F3980" s="96"/>
      <c r="G3980" s="10">
        <f>G3981</f>
        <v>0</v>
      </c>
      <c r="H3980" s="58"/>
      <c r="I3980" s="96"/>
      <c r="J3980" s="10">
        <f>J3981</f>
        <v>0</v>
      </c>
      <c r="L3980" s="59"/>
      <c r="M3980" s="10">
        <f>M3981</f>
        <v>0</v>
      </c>
    </row>
    <row r="3981" spans="2:13" customFormat="1" hidden="1">
      <c r="B3981" s="1" t="s">
        <v>3819</v>
      </c>
      <c r="C3981" s="4" t="s">
        <v>699</v>
      </c>
      <c r="D3981" s="10">
        <f>SUM(D3982:D3984)</f>
        <v>0</v>
      </c>
      <c r="E3981" s="58"/>
      <c r="F3981" s="96"/>
      <c r="G3981" s="10">
        <f>SUM(G3982:G3984)</f>
        <v>0</v>
      </c>
      <c r="H3981" s="58"/>
      <c r="I3981" s="96"/>
      <c r="J3981" s="10">
        <f>SUM(J3982:J3984)</f>
        <v>0</v>
      </c>
      <c r="L3981" s="59"/>
      <c r="M3981" s="10">
        <f>SUM(M3982:M3984)</f>
        <v>0</v>
      </c>
    </row>
    <row r="3982" spans="2:13" customFormat="1" hidden="1">
      <c r="B3982" s="5" t="s">
        <v>3820</v>
      </c>
      <c r="C3982" s="56" t="s">
        <v>702</v>
      </c>
      <c r="D3982" s="7">
        <v>0</v>
      </c>
      <c r="E3982" s="58"/>
      <c r="F3982" s="95"/>
      <c r="G3982" s="7">
        <v>0</v>
      </c>
      <c r="H3982" s="58"/>
      <c r="I3982" s="95"/>
      <c r="J3982" s="7">
        <v>0</v>
      </c>
      <c r="L3982" s="59"/>
      <c r="M3982" s="7">
        <v>0</v>
      </c>
    </row>
    <row r="3983" spans="2:13" customFormat="1" hidden="1">
      <c r="B3983" s="5" t="s">
        <v>3821</v>
      </c>
      <c r="C3983" s="56" t="s">
        <v>704</v>
      </c>
      <c r="D3983" s="7">
        <v>0</v>
      </c>
      <c r="E3983" s="58"/>
      <c r="F3983" s="95"/>
      <c r="G3983" s="7">
        <v>0</v>
      </c>
      <c r="H3983" s="58"/>
      <c r="I3983" s="95"/>
      <c r="J3983" s="7">
        <v>0</v>
      </c>
      <c r="L3983" s="59"/>
      <c r="M3983" s="7">
        <v>0</v>
      </c>
    </row>
    <row r="3984" spans="2:13" customFormat="1" hidden="1">
      <c r="B3984" s="5" t="s">
        <v>3822</v>
      </c>
      <c r="C3984" s="56" t="s">
        <v>5520</v>
      </c>
      <c r="D3984" s="7">
        <v>0</v>
      </c>
      <c r="E3984" s="58"/>
      <c r="F3984" s="95"/>
      <c r="G3984" s="7">
        <v>0</v>
      </c>
      <c r="H3984" s="58"/>
      <c r="I3984" s="95"/>
      <c r="J3984" s="7">
        <v>0</v>
      </c>
      <c r="L3984" s="59"/>
      <c r="M3984" s="7">
        <v>0</v>
      </c>
    </row>
    <row r="3985" spans="2:13" customFormat="1" hidden="1">
      <c r="B3985" s="1" t="s">
        <v>3823</v>
      </c>
      <c r="C3985" s="4" t="s">
        <v>708</v>
      </c>
      <c r="D3985" s="10">
        <f>D3986+D3990+D3994+D3996+D3998+D4000+D4002</f>
        <v>0</v>
      </c>
      <c r="E3985" s="58"/>
      <c r="F3985" s="96"/>
      <c r="G3985" s="10">
        <f>G3986+G3990+G3994+G3996+G3998+G4000+G4002</f>
        <v>0</v>
      </c>
      <c r="H3985" s="58"/>
      <c r="I3985" s="96"/>
      <c r="J3985" s="10">
        <f>J3986+J3990+J3994+J3996+J3998+J4000+J4002</f>
        <v>0</v>
      </c>
      <c r="L3985" s="59"/>
      <c r="M3985" s="10">
        <f>M3986+M3990+M3994+M3996+M3998+M4000+M4002</f>
        <v>0</v>
      </c>
    </row>
    <row r="3986" spans="2:13" customFormat="1" hidden="1">
      <c r="B3986" s="1" t="s">
        <v>3824</v>
      </c>
      <c r="C3986" s="4" t="s">
        <v>710</v>
      </c>
      <c r="D3986" s="10">
        <f>SUM(D3987:D3989)</f>
        <v>0</v>
      </c>
      <c r="E3986" s="58"/>
      <c r="F3986" s="96"/>
      <c r="G3986" s="10">
        <f>SUM(G3987:G3989)</f>
        <v>0</v>
      </c>
      <c r="H3986" s="58"/>
      <c r="I3986" s="96"/>
      <c r="J3986" s="10">
        <f>SUM(J3987:J3989)</f>
        <v>0</v>
      </c>
      <c r="L3986" s="59"/>
      <c r="M3986" s="10">
        <f>SUM(M3987:M3989)</f>
        <v>0</v>
      </c>
    </row>
    <row r="3987" spans="2:13" customFormat="1" hidden="1">
      <c r="B3987" s="5" t="s">
        <v>3825</v>
      </c>
      <c r="C3987" s="9" t="s">
        <v>712</v>
      </c>
      <c r="D3987" s="7">
        <v>0</v>
      </c>
      <c r="E3987" s="58"/>
      <c r="F3987" s="95"/>
      <c r="G3987" s="7">
        <v>0</v>
      </c>
      <c r="H3987" s="58"/>
      <c r="I3987" s="95"/>
      <c r="J3987" s="7">
        <v>0</v>
      </c>
      <c r="L3987" s="59"/>
      <c r="M3987" s="7">
        <v>0</v>
      </c>
    </row>
    <row r="3988" spans="2:13" customFormat="1" hidden="1">
      <c r="B3988" s="5" t="s">
        <v>3826</v>
      </c>
      <c r="C3988" s="9" t="s">
        <v>714</v>
      </c>
      <c r="D3988" s="7">
        <v>0</v>
      </c>
      <c r="E3988" s="58"/>
      <c r="F3988" s="95"/>
      <c r="G3988" s="7">
        <v>0</v>
      </c>
      <c r="H3988" s="58"/>
      <c r="I3988" s="95"/>
      <c r="J3988" s="7">
        <v>0</v>
      </c>
      <c r="L3988" s="59"/>
      <c r="M3988" s="7">
        <v>0</v>
      </c>
    </row>
    <row r="3989" spans="2:13" customFormat="1" hidden="1">
      <c r="B3989" s="5" t="s">
        <v>3827</v>
      </c>
      <c r="C3989" s="9" t="s">
        <v>716</v>
      </c>
      <c r="D3989" s="7">
        <v>0</v>
      </c>
      <c r="E3989" s="58"/>
      <c r="F3989" s="95"/>
      <c r="G3989" s="7">
        <v>0</v>
      </c>
      <c r="H3989" s="58"/>
      <c r="I3989" s="95"/>
      <c r="J3989" s="7">
        <v>0</v>
      </c>
      <c r="L3989" s="59"/>
      <c r="M3989" s="7">
        <v>0</v>
      </c>
    </row>
    <row r="3990" spans="2:13" customFormat="1" hidden="1">
      <c r="B3990" s="1" t="s">
        <v>3828</v>
      </c>
      <c r="C3990" s="4" t="s">
        <v>718</v>
      </c>
      <c r="D3990" s="10">
        <f>SUM(D3991:D3993)</f>
        <v>0</v>
      </c>
      <c r="E3990" s="58"/>
      <c r="F3990" s="96"/>
      <c r="G3990" s="10">
        <f>SUM(G3991:G3993)</f>
        <v>0</v>
      </c>
      <c r="H3990" s="58"/>
      <c r="I3990" s="96"/>
      <c r="J3990" s="10">
        <f>SUM(J3991:J3993)</f>
        <v>0</v>
      </c>
      <c r="L3990" s="59"/>
      <c r="M3990" s="10">
        <f>SUM(M3991:M3993)</f>
        <v>0</v>
      </c>
    </row>
    <row r="3991" spans="2:13" customFormat="1" hidden="1">
      <c r="B3991" s="5" t="s">
        <v>3829</v>
      </c>
      <c r="C3991" s="9" t="s">
        <v>720</v>
      </c>
      <c r="D3991" s="7">
        <v>0</v>
      </c>
      <c r="E3991" s="58"/>
      <c r="F3991" s="95"/>
      <c r="G3991" s="7">
        <v>0</v>
      </c>
      <c r="H3991" s="58"/>
      <c r="I3991" s="95"/>
      <c r="J3991" s="7">
        <v>0</v>
      </c>
      <c r="L3991" s="59"/>
      <c r="M3991" s="7">
        <v>0</v>
      </c>
    </row>
    <row r="3992" spans="2:13" customFormat="1" hidden="1">
      <c r="B3992" s="5" t="s">
        <v>3830</v>
      </c>
      <c r="C3992" s="9" t="s">
        <v>722</v>
      </c>
      <c r="D3992" s="7">
        <v>0</v>
      </c>
      <c r="E3992" s="58"/>
      <c r="F3992" s="95"/>
      <c r="G3992" s="7">
        <v>0</v>
      </c>
      <c r="H3992" s="58"/>
      <c r="I3992" s="95"/>
      <c r="J3992" s="7">
        <v>0</v>
      </c>
      <c r="L3992" s="59"/>
      <c r="M3992" s="7">
        <v>0</v>
      </c>
    </row>
    <row r="3993" spans="2:13" customFormat="1" hidden="1">
      <c r="B3993" s="5" t="s">
        <v>3831</v>
      </c>
      <c r="C3993" s="9" t="s">
        <v>724</v>
      </c>
      <c r="D3993" s="7">
        <v>0</v>
      </c>
      <c r="E3993" s="58"/>
      <c r="F3993" s="95"/>
      <c r="G3993" s="7">
        <v>0</v>
      </c>
      <c r="H3993" s="58"/>
      <c r="I3993" s="95"/>
      <c r="J3993" s="7">
        <v>0</v>
      </c>
      <c r="L3993" s="59"/>
      <c r="M3993" s="7">
        <v>0</v>
      </c>
    </row>
    <row r="3994" spans="2:13" customFormat="1" hidden="1">
      <c r="B3994" s="1" t="s">
        <v>3832</v>
      </c>
      <c r="C3994" s="4" t="s">
        <v>726</v>
      </c>
      <c r="D3994" s="10">
        <f>SUM(D3995)</f>
        <v>0</v>
      </c>
      <c r="E3994" s="58"/>
      <c r="F3994" s="96"/>
      <c r="G3994" s="10">
        <f>SUM(G3995)</f>
        <v>0</v>
      </c>
      <c r="H3994" s="58"/>
      <c r="I3994" s="96"/>
      <c r="J3994" s="10">
        <f>SUM(J3995)</f>
        <v>0</v>
      </c>
      <c r="L3994" s="59"/>
      <c r="M3994" s="10">
        <f>SUM(M3995)</f>
        <v>0</v>
      </c>
    </row>
    <row r="3995" spans="2:13" customFormat="1" hidden="1">
      <c r="B3995" s="5" t="s">
        <v>3833</v>
      </c>
      <c r="C3995" s="9" t="s">
        <v>728</v>
      </c>
      <c r="D3995" s="7">
        <v>0</v>
      </c>
      <c r="E3995" s="58"/>
      <c r="F3995" s="95"/>
      <c r="G3995" s="7">
        <v>0</v>
      </c>
      <c r="H3995" s="58"/>
      <c r="I3995" s="95"/>
      <c r="J3995" s="7">
        <v>0</v>
      </c>
      <c r="L3995" s="59"/>
      <c r="M3995" s="7">
        <v>0</v>
      </c>
    </row>
    <row r="3996" spans="2:13" customFormat="1" hidden="1">
      <c r="B3996" s="1" t="s">
        <v>3834</v>
      </c>
      <c r="C3996" s="4" t="s">
        <v>730</v>
      </c>
      <c r="D3996" s="10">
        <f>SUM(D3997)</f>
        <v>0</v>
      </c>
      <c r="E3996" s="58"/>
      <c r="F3996" s="96"/>
      <c r="G3996" s="10">
        <f>SUM(G3997)</f>
        <v>0</v>
      </c>
      <c r="H3996" s="58"/>
      <c r="I3996" s="96"/>
      <c r="J3996" s="10">
        <f>SUM(J3997)</f>
        <v>0</v>
      </c>
      <c r="L3996" s="59"/>
      <c r="M3996" s="10">
        <f>SUM(M3997)</f>
        <v>0</v>
      </c>
    </row>
    <row r="3997" spans="2:13" customFormat="1" hidden="1">
      <c r="B3997" s="5" t="s">
        <v>3835</v>
      </c>
      <c r="C3997" s="9" t="s">
        <v>732</v>
      </c>
      <c r="D3997" s="7">
        <v>0</v>
      </c>
      <c r="E3997" s="58"/>
      <c r="F3997" s="95"/>
      <c r="G3997" s="7">
        <v>0</v>
      </c>
      <c r="H3997" s="58"/>
      <c r="I3997" s="95"/>
      <c r="J3997" s="7">
        <v>0</v>
      </c>
      <c r="L3997" s="59"/>
      <c r="M3997" s="7">
        <v>0</v>
      </c>
    </row>
    <row r="3998" spans="2:13" customFormat="1" hidden="1">
      <c r="B3998" s="1" t="s">
        <v>3836</v>
      </c>
      <c r="C3998" s="4" t="s">
        <v>734</v>
      </c>
      <c r="D3998" s="10">
        <f>SUM(D3999)</f>
        <v>0</v>
      </c>
      <c r="E3998" s="58"/>
      <c r="F3998" s="96"/>
      <c r="G3998" s="10">
        <f>SUM(G3999)</f>
        <v>0</v>
      </c>
      <c r="H3998" s="58"/>
      <c r="I3998" s="96"/>
      <c r="J3998" s="10">
        <f>SUM(J3999)</f>
        <v>0</v>
      </c>
      <c r="L3998" s="59"/>
      <c r="M3998" s="10">
        <f>SUM(M3999)</f>
        <v>0</v>
      </c>
    </row>
    <row r="3999" spans="2:13" customFormat="1" hidden="1">
      <c r="B3999" s="5" t="s">
        <v>3837</v>
      </c>
      <c r="C3999" s="9" t="s">
        <v>736</v>
      </c>
      <c r="D3999" s="7">
        <v>0</v>
      </c>
      <c r="E3999" s="58"/>
      <c r="F3999" s="95"/>
      <c r="G3999" s="7">
        <v>0</v>
      </c>
      <c r="H3999" s="58"/>
      <c r="I3999" s="95"/>
      <c r="J3999" s="7">
        <v>0</v>
      </c>
      <c r="L3999" s="59"/>
      <c r="M3999" s="7">
        <v>0</v>
      </c>
    </row>
    <row r="4000" spans="2:13" customFormat="1" hidden="1">
      <c r="B4000" s="1" t="s">
        <v>3838</v>
      </c>
      <c r="C4000" s="4" t="s">
        <v>738</v>
      </c>
      <c r="D4000" s="10">
        <f>SUM(D4001)</f>
        <v>0</v>
      </c>
      <c r="E4000" s="58"/>
      <c r="F4000" s="96"/>
      <c r="G4000" s="10">
        <f>SUM(G4001)</f>
        <v>0</v>
      </c>
      <c r="H4000" s="58"/>
      <c r="I4000" s="96"/>
      <c r="J4000" s="10">
        <f>SUM(J4001)</f>
        <v>0</v>
      </c>
      <c r="L4000" s="59"/>
      <c r="M4000" s="10">
        <f>SUM(M4001)</f>
        <v>0</v>
      </c>
    </row>
    <row r="4001" spans="1:19" customFormat="1" hidden="1">
      <c r="B4001" s="5" t="s">
        <v>3839</v>
      </c>
      <c r="C4001" s="9" t="s">
        <v>740</v>
      </c>
      <c r="D4001" s="7">
        <v>0</v>
      </c>
      <c r="E4001" s="58"/>
      <c r="F4001" s="95"/>
      <c r="G4001" s="7">
        <v>0</v>
      </c>
      <c r="H4001" s="58"/>
      <c r="I4001" s="95"/>
      <c r="J4001" s="7">
        <v>0</v>
      </c>
      <c r="L4001" s="59"/>
      <c r="M4001" s="7">
        <v>0</v>
      </c>
    </row>
    <row r="4002" spans="1:19" customFormat="1" hidden="1">
      <c r="B4002" s="1" t="s">
        <v>3840</v>
      </c>
      <c r="C4002" s="2" t="s">
        <v>742</v>
      </c>
      <c r="D4002" s="10">
        <f>SUM(D4003)</f>
        <v>0</v>
      </c>
      <c r="E4002" s="58"/>
      <c r="F4002" s="96"/>
      <c r="G4002" s="10">
        <f>SUM(G4003)</f>
        <v>0</v>
      </c>
      <c r="H4002" s="58"/>
      <c r="I4002" s="96"/>
      <c r="J4002" s="10">
        <f>SUM(J4003)</f>
        <v>0</v>
      </c>
      <c r="L4002" s="59"/>
      <c r="M4002" s="10">
        <f>SUM(M4003)</f>
        <v>0</v>
      </c>
    </row>
    <row r="4003" spans="1:19" customFormat="1" hidden="1">
      <c r="B4003" s="5" t="s">
        <v>3841</v>
      </c>
      <c r="C4003" s="9" t="s">
        <v>744</v>
      </c>
      <c r="D4003" s="7">
        <v>0</v>
      </c>
      <c r="E4003" s="58"/>
      <c r="F4003" s="95"/>
      <c r="G4003" s="7">
        <v>0</v>
      </c>
      <c r="H4003" s="58"/>
      <c r="I4003" s="95"/>
      <c r="J4003" s="7">
        <v>0</v>
      </c>
      <c r="L4003" s="59"/>
      <c r="M4003" s="7">
        <v>0</v>
      </c>
    </row>
    <row r="4004" spans="1:19" customFormat="1" hidden="1">
      <c r="B4004" s="5"/>
      <c r="C4004" s="9"/>
      <c r="D4004" s="7"/>
      <c r="E4004" s="58"/>
      <c r="F4004" s="95"/>
      <c r="G4004" s="7"/>
      <c r="H4004" s="58"/>
      <c r="I4004" s="95"/>
      <c r="J4004" s="7"/>
      <c r="L4004" s="59"/>
      <c r="M4004" s="7"/>
    </row>
    <row r="4005" spans="1:19">
      <c r="A4005" s="21" t="s">
        <v>5618</v>
      </c>
      <c r="B4005" s="28"/>
      <c r="C4005" s="36"/>
      <c r="D4005" s="129"/>
      <c r="E4005" s="108"/>
      <c r="F4005" s="133"/>
      <c r="G4005" s="129"/>
      <c r="H4005" s="108"/>
      <c r="I4005" s="133"/>
      <c r="J4005" s="129"/>
      <c r="K4005" s="21"/>
      <c r="L4005" s="59"/>
      <c r="M4005" s="129"/>
      <c r="P4005" s="59"/>
      <c r="S4005" s="59"/>
    </row>
    <row r="4006" spans="1:19" s="33" customFormat="1" hidden="1">
      <c r="A4006" s="33" t="s">
        <v>5618</v>
      </c>
      <c r="B4006" s="67" t="s">
        <v>5862</v>
      </c>
      <c r="C4006" s="74" t="s">
        <v>3842</v>
      </c>
      <c r="D4006" s="136">
        <f>D4007+D4077+D4142+D4235+D4271+D4333+D4356+D4374+D4379</f>
        <v>99685</v>
      </c>
      <c r="E4006" s="137"/>
      <c r="F4006" s="138"/>
      <c r="G4006" s="136">
        <f>G4007+G4077+G4142+G4235+G4271+G4333+G4356+G4374+G4379</f>
        <v>0</v>
      </c>
      <c r="H4006" s="137"/>
      <c r="I4006" s="138"/>
      <c r="J4006" s="136">
        <f>J4007+J4077+J4142+J4235+J4271+J4333+J4356+J4374+J4379</f>
        <v>0</v>
      </c>
      <c r="K4006" s="61"/>
      <c r="L4006" s="65"/>
      <c r="M4006" s="136">
        <f>M4007+M4077+M4142+M4235+M4271+M4333+M4356+M4374+M4379</f>
        <v>0</v>
      </c>
    </row>
    <row r="4007" spans="1:19" hidden="1">
      <c r="A4007" s="21" t="s">
        <v>5618</v>
      </c>
      <c r="B4007" s="67" t="s">
        <v>5863</v>
      </c>
      <c r="C4007" s="67" t="s">
        <v>3</v>
      </c>
      <c r="D4007" s="130">
        <f>D4008+D4014+D4022+D4041+D4051+D4064+D4068+D4073</f>
        <v>91985</v>
      </c>
      <c r="E4007" s="108"/>
      <c r="F4007" s="106"/>
      <c r="G4007" s="130">
        <f>G4008+G4014+G4022+G4041+G4051+G4064+G4068+G4073</f>
        <v>0</v>
      </c>
      <c r="H4007" s="108"/>
      <c r="I4007" s="106"/>
      <c r="J4007" s="130">
        <f>J4008+J4014+J4022+J4041+J4051+J4064+J4068+J4073</f>
        <v>0</v>
      </c>
      <c r="L4007" s="65"/>
      <c r="M4007" s="130">
        <f>M4008+M4014+M4022+M4041+M4051+M4064+M4068+M4073</f>
        <v>0</v>
      </c>
    </row>
    <row r="4008" spans="1:19" hidden="1">
      <c r="A4008" s="21" t="s">
        <v>5618</v>
      </c>
      <c r="B4008" s="99" t="s">
        <v>5864</v>
      </c>
      <c r="C4008" s="71" t="s">
        <v>5</v>
      </c>
      <c r="D4008" s="130">
        <f>SUM(D4009:D4013)</f>
        <v>68592</v>
      </c>
      <c r="E4008" s="108"/>
      <c r="F4008" s="106"/>
      <c r="G4008" s="130">
        <f>SUM(G4009:G4013)</f>
        <v>0</v>
      </c>
      <c r="H4008" s="108"/>
      <c r="I4008" s="106"/>
      <c r="J4008" s="130">
        <f>SUM(J4009:J4013)</f>
        <v>0</v>
      </c>
      <c r="L4008" s="65"/>
      <c r="M4008" s="130">
        <f>SUM(M4009:M4013)</f>
        <v>0</v>
      </c>
    </row>
    <row r="4009" spans="1:19" customFormat="1" hidden="1">
      <c r="B4009" s="5" t="s">
        <v>3843</v>
      </c>
      <c r="C4009" s="56" t="s">
        <v>7</v>
      </c>
      <c r="D4009" s="7">
        <v>0</v>
      </c>
      <c r="E4009" s="58"/>
      <c r="F4009" s="95"/>
      <c r="G4009" s="7">
        <v>0</v>
      </c>
      <c r="H4009" s="58"/>
      <c r="I4009" s="95"/>
      <c r="J4009" s="7">
        <v>0</v>
      </c>
      <c r="L4009" s="59"/>
      <c r="M4009" s="7">
        <v>0</v>
      </c>
    </row>
    <row r="4010" spans="1:19" customFormat="1" hidden="1">
      <c r="B4010" s="57" t="s">
        <v>3844</v>
      </c>
      <c r="C4010" s="56" t="s">
        <v>9</v>
      </c>
      <c r="D4010" s="7">
        <v>0</v>
      </c>
      <c r="E4010" s="58"/>
      <c r="F4010" s="95"/>
      <c r="G4010" s="7">
        <v>0</v>
      </c>
      <c r="H4010" s="58"/>
      <c r="I4010" s="95"/>
      <c r="J4010" s="7">
        <v>0</v>
      </c>
      <c r="L4010" s="59"/>
      <c r="M4010" s="7">
        <v>0</v>
      </c>
    </row>
    <row r="4011" spans="1:19" customFormat="1" hidden="1">
      <c r="B4011" s="57" t="s">
        <v>3845</v>
      </c>
      <c r="C4011" s="9" t="s">
        <v>11</v>
      </c>
      <c r="D4011" s="7">
        <v>0</v>
      </c>
      <c r="E4011" s="58"/>
      <c r="F4011" s="95"/>
      <c r="G4011" s="7">
        <v>0</v>
      </c>
      <c r="H4011" s="58"/>
      <c r="I4011" s="95"/>
      <c r="J4011" s="7">
        <v>0</v>
      </c>
      <c r="L4011" s="59"/>
      <c r="M4011" s="7">
        <v>0</v>
      </c>
    </row>
    <row r="4012" spans="1:19" hidden="1">
      <c r="A4012" s="21" t="s">
        <v>5618</v>
      </c>
      <c r="B4012" s="30" t="s">
        <v>5865</v>
      </c>
      <c r="C4012" s="36" t="s">
        <v>13</v>
      </c>
      <c r="D4012" s="128">
        <v>68592</v>
      </c>
      <c r="E4012" s="108">
        <f>IF(D4012&lt;G4012,G4012-D4012,0)</f>
        <v>0</v>
      </c>
      <c r="F4012" s="108">
        <f>IF(D4012&gt;G4012,D4012-G4012,0)</f>
        <v>68592</v>
      </c>
      <c r="G4012" s="128">
        <v>0</v>
      </c>
      <c r="H4012" s="108"/>
      <c r="I4012" s="108"/>
      <c r="J4012" s="128">
        <f>+G4012+H4012-I4012</f>
        <v>0</v>
      </c>
      <c r="L4012" s="65"/>
      <c r="M4012" s="128">
        <f>+J4012+K4012-L4012</f>
        <v>0</v>
      </c>
    </row>
    <row r="4013" spans="1:19" customFormat="1" hidden="1">
      <c r="B4013" s="5" t="s">
        <v>3846</v>
      </c>
      <c r="C4013" s="9" t="s">
        <v>15</v>
      </c>
      <c r="D4013" s="7">
        <v>0</v>
      </c>
      <c r="E4013" s="58"/>
      <c r="F4013" s="95"/>
      <c r="G4013" s="7">
        <v>0</v>
      </c>
      <c r="H4013" s="58"/>
      <c r="I4013" s="95"/>
      <c r="J4013" s="7">
        <v>0</v>
      </c>
      <c r="L4013" s="59"/>
      <c r="M4013" s="7">
        <v>0</v>
      </c>
    </row>
    <row r="4014" spans="1:19" customFormat="1" hidden="1">
      <c r="B4014" s="1" t="s">
        <v>3847</v>
      </c>
      <c r="C4014" s="4" t="s">
        <v>17</v>
      </c>
      <c r="D4014" s="10">
        <f>SUM(D4015:D4021)</f>
        <v>0</v>
      </c>
      <c r="E4014" s="58"/>
      <c r="F4014" s="96"/>
      <c r="G4014" s="10">
        <f>SUM(G4015:G4021)</f>
        <v>0</v>
      </c>
      <c r="H4014" s="58"/>
      <c r="I4014" s="96"/>
      <c r="J4014" s="10">
        <f>SUM(J4015:J4021)</f>
        <v>0</v>
      </c>
      <c r="L4014" s="59"/>
      <c r="M4014" s="10">
        <f>SUM(M4015:M4021)</f>
        <v>0</v>
      </c>
    </row>
    <row r="4015" spans="1:19" customFormat="1" hidden="1">
      <c r="B4015" s="5" t="s">
        <v>3848</v>
      </c>
      <c r="C4015" s="9" t="s">
        <v>19</v>
      </c>
      <c r="D4015" s="7">
        <v>0</v>
      </c>
      <c r="E4015" s="58"/>
      <c r="F4015" s="95"/>
      <c r="G4015" s="7">
        <v>0</v>
      </c>
      <c r="H4015" s="58"/>
      <c r="I4015" s="95"/>
      <c r="J4015" s="7">
        <v>0</v>
      </c>
      <c r="L4015" s="59"/>
      <c r="M4015" s="7">
        <v>0</v>
      </c>
    </row>
    <row r="4016" spans="1:19" customFormat="1" hidden="1">
      <c r="B4016" s="5" t="s">
        <v>3849</v>
      </c>
      <c r="C4016" s="56" t="s">
        <v>21</v>
      </c>
      <c r="D4016" s="7">
        <v>0</v>
      </c>
      <c r="E4016" s="58"/>
      <c r="F4016" s="95"/>
      <c r="G4016" s="7">
        <v>0</v>
      </c>
      <c r="H4016" s="58"/>
      <c r="I4016" s="95"/>
      <c r="J4016" s="7">
        <v>0</v>
      </c>
      <c r="L4016" s="59"/>
      <c r="M4016" s="7">
        <v>0</v>
      </c>
    </row>
    <row r="4017" spans="1:13" customFormat="1" hidden="1">
      <c r="B4017" s="5" t="s">
        <v>3850</v>
      </c>
      <c r="C4017" s="9" t="s">
        <v>23</v>
      </c>
      <c r="D4017" s="7">
        <v>0</v>
      </c>
      <c r="E4017" s="58"/>
      <c r="F4017" s="95"/>
      <c r="G4017" s="7">
        <v>0</v>
      </c>
      <c r="H4017" s="58"/>
      <c r="I4017" s="95"/>
      <c r="J4017" s="7">
        <v>0</v>
      </c>
      <c r="L4017" s="59"/>
      <c r="M4017" s="7">
        <v>0</v>
      </c>
    </row>
    <row r="4018" spans="1:13" customFormat="1" hidden="1">
      <c r="B4018" s="5" t="s">
        <v>3851</v>
      </c>
      <c r="C4018" s="9" t="s">
        <v>25</v>
      </c>
      <c r="D4018" s="7">
        <v>0</v>
      </c>
      <c r="E4018" s="58"/>
      <c r="F4018" s="95"/>
      <c r="G4018" s="7">
        <v>0</v>
      </c>
      <c r="H4018" s="58"/>
      <c r="I4018" s="95"/>
      <c r="J4018" s="7">
        <v>0</v>
      </c>
      <c r="L4018" s="59"/>
      <c r="M4018" s="7">
        <v>0</v>
      </c>
    </row>
    <row r="4019" spans="1:13" customFormat="1" hidden="1">
      <c r="B4019" s="5" t="s">
        <v>3852</v>
      </c>
      <c r="C4019" s="9" t="s">
        <v>27</v>
      </c>
      <c r="D4019" s="7">
        <v>0</v>
      </c>
      <c r="E4019" s="58"/>
      <c r="F4019" s="95"/>
      <c r="G4019" s="7">
        <v>0</v>
      </c>
      <c r="H4019" s="58"/>
      <c r="I4019" s="95"/>
      <c r="J4019" s="7">
        <v>0</v>
      </c>
      <c r="L4019" s="59"/>
      <c r="M4019" s="7">
        <v>0</v>
      </c>
    </row>
    <row r="4020" spans="1:13" customFormat="1" hidden="1">
      <c r="B4020" s="5" t="s">
        <v>3853</v>
      </c>
      <c r="C4020" s="9" t="s">
        <v>29</v>
      </c>
      <c r="D4020" s="7">
        <v>0</v>
      </c>
      <c r="E4020" s="58"/>
      <c r="F4020" s="95"/>
      <c r="G4020" s="7">
        <v>0</v>
      </c>
      <c r="H4020" s="58"/>
      <c r="I4020" s="95"/>
      <c r="J4020" s="7">
        <v>0</v>
      </c>
      <c r="L4020" s="59"/>
      <c r="M4020" s="7">
        <v>0</v>
      </c>
    </row>
    <row r="4021" spans="1:13" customFormat="1" hidden="1">
      <c r="B4021" s="5" t="s">
        <v>3854</v>
      </c>
      <c r="C4021" s="9" t="s">
        <v>31</v>
      </c>
      <c r="D4021" s="7">
        <v>0</v>
      </c>
      <c r="E4021" s="58"/>
      <c r="F4021" s="95"/>
      <c r="G4021" s="7">
        <v>0</v>
      </c>
      <c r="H4021" s="58"/>
      <c r="I4021" s="95"/>
      <c r="J4021" s="7">
        <v>0</v>
      </c>
      <c r="L4021" s="59"/>
      <c r="M4021" s="7">
        <v>0</v>
      </c>
    </row>
    <row r="4022" spans="1:13" hidden="1">
      <c r="A4022" s="21" t="s">
        <v>5618</v>
      </c>
      <c r="B4022" s="99" t="s">
        <v>5866</v>
      </c>
      <c r="C4022" s="71" t="s">
        <v>33</v>
      </c>
      <c r="D4022" s="125">
        <f>SUM(D4023:D4040)</f>
        <v>6843</v>
      </c>
      <c r="E4022" s="108"/>
      <c r="F4022" s="126"/>
      <c r="G4022" s="125">
        <f>SUM(G4023:G4040)</f>
        <v>0</v>
      </c>
      <c r="H4022" s="108"/>
      <c r="I4022" s="126"/>
      <c r="J4022" s="125">
        <f>SUM(J4023:J4040)</f>
        <v>0</v>
      </c>
      <c r="L4022" s="65"/>
      <c r="M4022" s="125">
        <f>SUM(M4023:M4040)</f>
        <v>0</v>
      </c>
    </row>
    <row r="4023" spans="1:13" customFormat="1" hidden="1">
      <c r="B4023" s="5" t="s">
        <v>3855</v>
      </c>
      <c r="C4023" s="9" t="s">
        <v>35</v>
      </c>
      <c r="D4023" s="7">
        <v>0</v>
      </c>
      <c r="E4023" s="58"/>
      <c r="F4023" s="95"/>
      <c r="G4023" s="7">
        <v>0</v>
      </c>
      <c r="H4023" s="58"/>
      <c r="I4023" s="95"/>
      <c r="J4023" s="7">
        <v>0</v>
      </c>
      <c r="L4023" s="59"/>
      <c r="M4023" s="7">
        <v>0</v>
      </c>
    </row>
    <row r="4024" spans="1:13" customFormat="1" hidden="1">
      <c r="B4024" s="5" t="s">
        <v>3856</v>
      </c>
      <c r="C4024" s="9" t="s">
        <v>37</v>
      </c>
      <c r="D4024" s="7">
        <v>0</v>
      </c>
      <c r="E4024" s="58"/>
      <c r="F4024" s="95"/>
      <c r="G4024" s="7">
        <v>0</v>
      </c>
      <c r="H4024" s="58"/>
      <c r="I4024" s="95"/>
      <c r="J4024" s="7">
        <v>0</v>
      </c>
      <c r="L4024" s="59"/>
      <c r="M4024" s="7">
        <v>0</v>
      </c>
    </row>
    <row r="4025" spans="1:13" hidden="1">
      <c r="A4025" s="21" t="s">
        <v>5618</v>
      </c>
      <c r="B4025" s="30" t="s">
        <v>5867</v>
      </c>
      <c r="C4025" s="36" t="s">
        <v>39</v>
      </c>
      <c r="D4025" s="128">
        <v>1127</v>
      </c>
      <c r="E4025" s="108">
        <f>IF(D4025&lt;G4025,G4025-D4025,0)</f>
        <v>0</v>
      </c>
      <c r="F4025" s="108">
        <f>IF(D4025&gt;G4025,D4025-G4025,0)</f>
        <v>1127</v>
      </c>
      <c r="G4025" s="128">
        <v>0</v>
      </c>
      <c r="H4025" s="108"/>
      <c r="I4025" s="108"/>
      <c r="J4025" s="128">
        <f>+G4025+H4025-I4025</f>
        <v>0</v>
      </c>
      <c r="L4025" s="65"/>
      <c r="M4025" s="128">
        <f>+J4025+K4025-L4025</f>
        <v>0</v>
      </c>
    </row>
    <row r="4026" spans="1:13" customFormat="1" hidden="1">
      <c r="B4026" s="5" t="s">
        <v>3857</v>
      </c>
      <c r="C4026" s="9" t="s">
        <v>41</v>
      </c>
      <c r="D4026" s="7">
        <v>0</v>
      </c>
      <c r="E4026" s="58"/>
      <c r="F4026" s="95"/>
      <c r="G4026" s="7">
        <v>0</v>
      </c>
      <c r="H4026" s="58"/>
      <c r="I4026" s="95"/>
      <c r="J4026" s="7">
        <v>0</v>
      </c>
      <c r="L4026" s="59"/>
      <c r="M4026" s="7">
        <v>0</v>
      </c>
    </row>
    <row r="4027" spans="1:13" hidden="1">
      <c r="A4027" s="21" t="s">
        <v>5618</v>
      </c>
      <c r="B4027" s="30" t="s">
        <v>5868</v>
      </c>
      <c r="C4027" s="36" t="s">
        <v>43</v>
      </c>
      <c r="D4027" s="128">
        <v>5716</v>
      </c>
      <c r="E4027" s="108">
        <f>IF(D4027&lt;G4027,G4027-D4027,0)</f>
        <v>0</v>
      </c>
      <c r="F4027" s="108">
        <f>IF(D4027&gt;G4027,D4027-G4027,0)</f>
        <v>5716</v>
      </c>
      <c r="G4027" s="128">
        <v>0</v>
      </c>
      <c r="H4027" s="108"/>
      <c r="I4027" s="108"/>
      <c r="J4027" s="128">
        <f>+G4027+H4027-I4027</f>
        <v>0</v>
      </c>
      <c r="L4027" s="65"/>
      <c r="M4027" s="128">
        <f>+J4027+K4027-L4027</f>
        <v>0</v>
      </c>
    </row>
    <row r="4028" spans="1:13" customFormat="1" hidden="1">
      <c r="B4028" s="5" t="s">
        <v>3858</v>
      </c>
      <c r="C4028" s="9" t="s">
        <v>45</v>
      </c>
      <c r="D4028" s="7">
        <v>0</v>
      </c>
      <c r="E4028" s="58"/>
      <c r="F4028" s="95"/>
      <c r="G4028" s="7">
        <v>0</v>
      </c>
      <c r="H4028" s="58"/>
      <c r="I4028" s="95"/>
      <c r="J4028" s="7">
        <v>0</v>
      </c>
      <c r="L4028" s="59"/>
      <c r="M4028" s="7">
        <v>0</v>
      </c>
    </row>
    <row r="4029" spans="1:13" customFormat="1" hidden="1">
      <c r="B4029" s="5" t="s">
        <v>3859</v>
      </c>
      <c r="C4029" s="56" t="s">
        <v>47</v>
      </c>
      <c r="D4029" s="7">
        <v>0</v>
      </c>
      <c r="E4029" s="58"/>
      <c r="F4029" s="95"/>
      <c r="G4029" s="7">
        <v>0</v>
      </c>
      <c r="H4029" s="58"/>
      <c r="I4029" s="95"/>
      <c r="J4029" s="7">
        <v>0</v>
      </c>
      <c r="L4029" s="59"/>
      <c r="M4029" s="7">
        <v>0</v>
      </c>
    </row>
    <row r="4030" spans="1:13" customFormat="1" hidden="1">
      <c r="B4030" s="5" t="s">
        <v>3860</v>
      </c>
      <c r="C4030" s="9" t="s">
        <v>49</v>
      </c>
      <c r="D4030" s="7">
        <v>0</v>
      </c>
      <c r="E4030" s="58"/>
      <c r="F4030" s="95"/>
      <c r="G4030" s="7">
        <v>0</v>
      </c>
      <c r="H4030" s="58"/>
      <c r="I4030" s="95"/>
      <c r="J4030" s="7">
        <v>0</v>
      </c>
      <c r="L4030" s="59"/>
      <c r="M4030" s="7">
        <v>0</v>
      </c>
    </row>
    <row r="4031" spans="1:13" customFormat="1" hidden="1">
      <c r="B4031" s="5" t="s">
        <v>3861</v>
      </c>
      <c r="C4031" s="9" t="s">
        <v>51</v>
      </c>
      <c r="D4031" s="7">
        <v>0</v>
      </c>
      <c r="E4031" s="58"/>
      <c r="F4031" s="95"/>
      <c r="G4031" s="7">
        <v>0</v>
      </c>
      <c r="H4031" s="58"/>
      <c r="I4031" s="95"/>
      <c r="J4031" s="7">
        <v>0</v>
      </c>
      <c r="L4031" s="59"/>
      <c r="M4031" s="7">
        <v>0</v>
      </c>
    </row>
    <row r="4032" spans="1:13" customFormat="1" hidden="1">
      <c r="B4032" s="28" t="s">
        <v>3862</v>
      </c>
      <c r="C4032" s="36" t="s">
        <v>53</v>
      </c>
      <c r="D4032" s="11">
        <v>0</v>
      </c>
      <c r="E4032" s="58"/>
      <c r="F4032" s="95"/>
      <c r="G4032" s="11">
        <v>0</v>
      </c>
      <c r="H4032" s="58"/>
      <c r="I4032" s="95"/>
      <c r="J4032" s="11">
        <v>0</v>
      </c>
      <c r="K4032" s="61"/>
      <c r="L4032" s="65"/>
      <c r="M4032" s="11">
        <v>0</v>
      </c>
    </row>
    <row r="4033" spans="1:13" customFormat="1" hidden="1">
      <c r="B4033" s="5" t="s">
        <v>3863</v>
      </c>
      <c r="C4033" s="9" t="s">
        <v>55</v>
      </c>
      <c r="D4033" s="7">
        <v>0</v>
      </c>
      <c r="E4033" s="58"/>
      <c r="F4033" s="95"/>
      <c r="G4033" s="7">
        <v>0</v>
      </c>
      <c r="H4033" s="58"/>
      <c r="I4033" s="95"/>
      <c r="J4033" s="7">
        <v>0</v>
      </c>
      <c r="L4033" s="59"/>
      <c r="M4033" s="7">
        <v>0</v>
      </c>
    </row>
    <row r="4034" spans="1:13" customFormat="1" hidden="1">
      <c r="B4034" s="5" t="s">
        <v>3864</v>
      </c>
      <c r="C4034" s="9" t="s">
        <v>57</v>
      </c>
      <c r="D4034" s="7">
        <v>0</v>
      </c>
      <c r="E4034" s="58"/>
      <c r="F4034" s="95"/>
      <c r="G4034" s="7">
        <v>0</v>
      </c>
      <c r="H4034" s="58"/>
      <c r="I4034" s="95"/>
      <c r="J4034" s="7">
        <v>0</v>
      </c>
      <c r="L4034" s="59"/>
      <c r="M4034" s="7">
        <v>0</v>
      </c>
    </row>
    <row r="4035" spans="1:13" customFormat="1" hidden="1">
      <c r="B4035" s="5" t="s">
        <v>3865</v>
      </c>
      <c r="C4035" s="9" t="s">
        <v>59</v>
      </c>
      <c r="D4035" s="7">
        <v>0</v>
      </c>
      <c r="E4035" s="58"/>
      <c r="F4035" s="95"/>
      <c r="G4035" s="7">
        <v>0</v>
      </c>
      <c r="H4035" s="58"/>
      <c r="I4035" s="95"/>
      <c r="J4035" s="7">
        <v>0</v>
      </c>
      <c r="L4035" s="59"/>
      <c r="M4035" s="7">
        <v>0</v>
      </c>
    </row>
    <row r="4036" spans="1:13" customFormat="1" hidden="1">
      <c r="B4036" s="5" t="s">
        <v>3866</v>
      </c>
      <c r="C4036" s="9" t="s">
        <v>61</v>
      </c>
      <c r="D4036" s="7">
        <v>0</v>
      </c>
      <c r="E4036" s="58"/>
      <c r="F4036" s="95"/>
      <c r="G4036" s="7">
        <v>0</v>
      </c>
      <c r="H4036" s="58"/>
      <c r="I4036" s="95"/>
      <c r="J4036" s="7">
        <v>0</v>
      </c>
      <c r="L4036" s="59"/>
      <c r="M4036" s="7">
        <v>0</v>
      </c>
    </row>
    <row r="4037" spans="1:13" customFormat="1" hidden="1">
      <c r="B4037" s="5" t="s">
        <v>3867</v>
      </c>
      <c r="C4037" s="56" t="s">
        <v>63</v>
      </c>
      <c r="D4037" s="7">
        <v>0</v>
      </c>
      <c r="E4037" s="58"/>
      <c r="F4037" s="95"/>
      <c r="G4037" s="7">
        <v>0</v>
      </c>
      <c r="H4037" s="58"/>
      <c r="I4037" s="95"/>
      <c r="J4037" s="7">
        <v>0</v>
      </c>
      <c r="L4037" s="59"/>
      <c r="M4037" s="7">
        <v>0</v>
      </c>
    </row>
    <row r="4038" spans="1:13" customFormat="1" hidden="1">
      <c r="B4038" s="5" t="s">
        <v>3868</v>
      </c>
      <c r="C4038" s="56" t="s">
        <v>65</v>
      </c>
      <c r="D4038" s="7">
        <v>0</v>
      </c>
      <c r="E4038" s="58"/>
      <c r="F4038" s="95"/>
      <c r="G4038" s="7">
        <v>0</v>
      </c>
      <c r="H4038" s="58"/>
      <c r="I4038" s="95"/>
      <c r="J4038" s="7">
        <v>0</v>
      </c>
      <c r="L4038" s="59"/>
      <c r="M4038" s="7">
        <v>0</v>
      </c>
    </row>
    <row r="4039" spans="1:13" customFormat="1" hidden="1">
      <c r="B4039" s="5" t="s">
        <v>3869</v>
      </c>
      <c r="C4039" s="56" t="s">
        <v>67</v>
      </c>
      <c r="D4039" s="7">
        <v>0</v>
      </c>
      <c r="E4039" s="58"/>
      <c r="F4039" s="95"/>
      <c r="G4039" s="7">
        <v>0</v>
      </c>
      <c r="H4039" s="58"/>
      <c r="I4039" s="95"/>
      <c r="J4039" s="7">
        <v>0</v>
      </c>
      <c r="L4039" s="59"/>
      <c r="M4039" s="7">
        <v>0</v>
      </c>
    </row>
    <row r="4040" spans="1:13" customFormat="1" hidden="1">
      <c r="B4040" s="5" t="s">
        <v>3870</v>
      </c>
      <c r="C4040" s="9" t="s">
        <v>69</v>
      </c>
      <c r="D4040" s="7">
        <v>0</v>
      </c>
      <c r="E4040" s="58"/>
      <c r="F4040" s="95"/>
      <c r="G4040" s="7">
        <v>0</v>
      </c>
      <c r="H4040" s="58"/>
      <c r="I4040" s="95"/>
      <c r="J4040" s="7">
        <v>0</v>
      </c>
      <c r="L4040" s="59"/>
      <c r="M4040" s="7">
        <v>0</v>
      </c>
    </row>
    <row r="4041" spans="1:13" hidden="1">
      <c r="A4041" s="21" t="s">
        <v>5618</v>
      </c>
      <c r="B4041" s="99" t="s">
        <v>5869</v>
      </c>
      <c r="C4041" s="71" t="s">
        <v>71</v>
      </c>
      <c r="D4041" s="125">
        <f>SUM(D4042:D4050)</f>
        <v>15000</v>
      </c>
      <c r="E4041" s="108"/>
      <c r="F4041" s="126"/>
      <c r="G4041" s="125">
        <f>SUM(G4042:G4050)</f>
        <v>0</v>
      </c>
      <c r="H4041" s="108"/>
      <c r="I4041" s="126"/>
      <c r="J4041" s="125">
        <f>SUM(J4042:J4050)</f>
        <v>0</v>
      </c>
      <c r="L4041" s="65"/>
      <c r="M4041" s="125">
        <f>SUM(M4042:M4050)</f>
        <v>0</v>
      </c>
    </row>
    <row r="4042" spans="1:13" customFormat="1" hidden="1">
      <c r="B4042" s="5" t="s">
        <v>3871</v>
      </c>
      <c r="C4042" s="9" t="s">
        <v>73</v>
      </c>
      <c r="D4042" s="7">
        <v>0</v>
      </c>
      <c r="E4042" s="58"/>
      <c r="F4042" s="95"/>
      <c r="G4042" s="7">
        <v>0</v>
      </c>
      <c r="H4042" s="58"/>
      <c r="I4042" s="95"/>
      <c r="J4042" s="7">
        <v>0</v>
      </c>
      <c r="L4042" s="59"/>
      <c r="M4042" s="7">
        <v>0</v>
      </c>
    </row>
    <row r="4043" spans="1:13" customFormat="1" hidden="1">
      <c r="B4043" s="5" t="s">
        <v>3872</v>
      </c>
      <c r="C4043" s="9" t="s">
        <v>75</v>
      </c>
      <c r="D4043" s="7">
        <v>0</v>
      </c>
      <c r="E4043" s="58"/>
      <c r="F4043" s="95"/>
      <c r="G4043" s="7">
        <v>0</v>
      </c>
      <c r="H4043" s="58"/>
      <c r="I4043" s="95"/>
      <c r="J4043" s="7">
        <v>0</v>
      </c>
      <c r="L4043" s="59"/>
      <c r="M4043" s="7">
        <v>0</v>
      </c>
    </row>
    <row r="4044" spans="1:13" customFormat="1" hidden="1">
      <c r="B4044" s="5" t="s">
        <v>3873</v>
      </c>
      <c r="C4044" s="9" t="s">
        <v>77</v>
      </c>
      <c r="D4044" s="7">
        <v>0</v>
      </c>
      <c r="E4044" s="58"/>
      <c r="F4044" s="95"/>
      <c r="G4044" s="7">
        <v>0</v>
      </c>
      <c r="H4044" s="58"/>
      <c r="I4044" s="95"/>
      <c r="J4044" s="7">
        <v>0</v>
      </c>
      <c r="L4044" s="59"/>
      <c r="M4044" s="7">
        <v>0</v>
      </c>
    </row>
    <row r="4045" spans="1:13" customFormat="1" hidden="1">
      <c r="B4045" s="5" t="s">
        <v>3874</v>
      </c>
      <c r="C4045" s="9" t="s">
        <v>79</v>
      </c>
      <c r="D4045" s="7">
        <v>0</v>
      </c>
      <c r="E4045" s="58"/>
      <c r="F4045" s="95"/>
      <c r="G4045" s="7">
        <v>0</v>
      </c>
      <c r="H4045" s="58"/>
      <c r="I4045" s="95"/>
      <c r="J4045" s="7">
        <v>0</v>
      </c>
      <c r="L4045" s="59"/>
      <c r="M4045" s="7">
        <v>0</v>
      </c>
    </row>
    <row r="4046" spans="1:13" hidden="1">
      <c r="B4046" s="28" t="s">
        <v>3875</v>
      </c>
      <c r="C4046" s="36" t="s">
        <v>81</v>
      </c>
      <c r="D4046" s="11">
        <v>0</v>
      </c>
      <c r="E4046" s="58"/>
      <c r="F4046" s="95"/>
      <c r="G4046" s="11">
        <v>0</v>
      </c>
      <c r="H4046" s="58"/>
      <c r="I4046" s="95"/>
      <c r="J4046" s="11">
        <v>0</v>
      </c>
      <c r="L4046" s="65"/>
      <c r="M4046" s="11">
        <v>0</v>
      </c>
    </row>
    <row r="4047" spans="1:13" hidden="1">
      <c r="A4047" s="21" t="s">
        <v>5618</v>
      </c>
      <c r="B4047" s="30" t="s">
        <v>5914</v>
      </c>
      <c r="C4047" s="36" t="s">
        <v>83</v>
      </c>
      <c r="D4047" s="128">
        <v>15000</v>
      </c>
      <c r="E4047" s="108">
        <f>IF(D4047&lt;G4047,G4047-D4047,0)</f>
        <v>0</v>
      </c>
      <c r="F4047" s="108">
        <f>IF(D4047&gt;G4047,D4047-G4047,0)</f>
        <v>15000</v>
      </c>
      <c r="G4047" s="128">
        <v>0</v>
      </c>
      <c r="H4047" s="108"/>
      <c r="I4047" s="108"/>
      <c r="J4047" s="128">
        <f>+G4047+H4047-I4047</f>
        <v>0</v>
      </c>
      <c r="L4047" s="65"/>
      <c r="M4047" s="128">
        <f>+J4047+K4047-L4047</f>
        <v>0</v>
      </c>
    </row>
    <row r="4048" spans="1:13" customFormat="1" hidden="1">
      <c r="B4048" s="5" t="s">
        <v>3876</v>
      </c>
      <c r="C4048" s="9" t="s">
        <v>85</v>
      </c>
      <c r="D4048" s="7">
        <v>0</v>
      </c>
      <c r="E4048" s="58"/>
      <c r="F4048" s="95"/>
      <c r="G4048" s="7">
        <v>0</v>
      </c>
      <c r="H4048" s="58"/>
      <c r="I4048" s="95"/>
      <c r="J4048" s="7">
        <v>0</v>
      </c>
      <c r="L4048" s="59"/>
      <c r="M4048" s="7">
        <v>0</v>
      </c>
    </row>
    <row r="4049" spans="2:13" customFormat="1" hidden="1">
      <c r="B4049" s="5" t="s">
        <v>3877</v>
      </c>
      <c r="C4049" s="9" t="s">
        <v>87</v>
      </c>
      <c r="D4049" s="7">
        <v>0</v>
      </c>
      <c r="E4049" s="58"/>
      <c r="F4049" s="95"/>
      <c r="G4049" s="7">
        <v>0</v>
      </c>
      <c r="H4049" s="58"/>
      <c r="I4049" s="95"/>
      <c r="J4049" s="7">
        <v>0</v>
      </c>
      <c r="L4049" s="59"/>
      <c r="M4049" s="7">
        <v>0</v>
      </c>
    </row>
    <row r="4050" spans="2:13" customFormat="1" hidden="1">
      <c r="B4050" s="5" t="s">
        <v>3878</v>
      </c>
      <c r="C4050" s="9" t="s">
        <v>89</v>
      </c>
      <c r="D4050" s="7">
        <v>0</v>
      </c>
      <c r="E4050" s="58"/>
      <c r="F4050" s="95"/>
      <c r="G4050" s="7">
        <v>0</v>
      </c>
      <c r="H4050" s="58"/>
      <c r="I4050" s="95"/>
      <c r="J4050" s="7">
        <v>0</v>
      </c>
      <c r="L4050" s="59"/>
      <c r="M4050" s="7">
        <v>0</v>
      </c>
    </row>
    <row r="4051" spans="2:13" customFormat="1" hidden="1">
      <c r="B4051" s="1" t="s">
        <v>3879</v>
      </c>
      <c r="C4051" s="4" t="s">
        <v>91</v>
      </c>
      <c r="D4051" s="10">
        <f>SUM(D4052:D4063)</f>
        <v>0</v>
      </c>
      <c r="E4051" s="58"/>
      <c r="F4051" s="96"/>
      <c r="G4051" s="10">
        <f>SUM(G4052:G4063)</f>
        <v>0</v>
      </c>
      <c r="H4051" s="58"/>
      <c r="I4051" s="96"/>
      <c r="J4051" s="10">
        <f>SUM(J4052:J4063)</f>
        <v>0</v>
      </c>
      <c r="L4051" s="59"/>
      <c r="M4051" s="10">
        <f>SUM(M4052:M4063)</f>
        <v>0</v>
      </c>
    </row>
    <row r="4052" spans="2:13" customFormat="1" hidden="1">
      <c r="B4052" s="5" t="s">
        <v>3880</v>
      </c>
      <c r="C4052" s="9" t="s">
        <v>93</v>
      </c>
      <c r="D4052" s="7">
        <v>0</v>
      </c>
      <c r="E4052" s="58"/>
      <c r="F4052" s="95"/>
      <c r="G4052" s="7">
        <v>0</v>
      </c>
      <c r="H4052" s="58"/>
      <c r="I4052" s="95"/>
      <c r="J4052" s="7">
        <v>0</v>
      </c>
      <c r="L4052" s="59"/>
      <c r="M4052" s="7">
        <v>0</v>
      </c>
    </row>
    <row r="4053" spans="2:13" customFormat="1" hidden="1">
      <c r="B4053" s="5" t="s">
        <v>3880</v>
      </c>
      <c r="C4053" s="9" t="s">
        <v>95</v>
      </c>
      <c r="D4053" s="7">
        <v>0</v>
      </c>
      <c r="E4053" s="58"/>
      <c r="F4053" s="95"/>
      <c r="G4053" s="7">
        <v>0</v>
      </c>
      <c r="H4053" s="58"/>
      <c r="I4053" s="95"/>
      <c r="J4053" s="7">
        <v>0</v>
      </c>
      <c r="L4053" s="59"/>
      <c r="M4053" s="7">
        <v>0</v>
      </c>
    </row>
    <row r="4054" spans="2:13" customFormat="1" hidden="1">
      <c r="B4054" s="5" t="s">
        <v>3881</v>
      </c>
      <c r="C4054" s="9" t="s">
        <v>97</v>
      </c>
      <c r="D4054" s="7">
        <v>0</v>
      </c>
      <c r="E4054" s="58"/>
      <c r="F4054" s="95"/>
      <c r="G4054" s="7">
        <v>0</v>
      </c>
      <c r="H4054" s="58"/>
      <c r="I4054" s="95"/>
      <c r="J4054" s="7">
        <v>0</v>
      </c>
      <c r="L4054" s="59"/>
      <c r="M4054" s="7">
        <v>0</v>
      </c>
    </row>
    <row r="4055" spans="2:13" customFormat="1" hidden="1">
      <c r="B4055" s="5" t="s">
        <v>3882</v>
      </c>
      <c r="C4055" s="56" t="s">
        <v>99</v>
      </c>
      <c r="D4055" s="7">
        <v>0</v>
      </c>
      <c r="E4055" s="58"/>
      <c r="F4055" s="95"/>
      <c r="G4055" s="7">
        <v>0</v>
      </c>
      <c r="H4055" s="58"/>
      <c r="I4055" s="95"/>
      <c r="J4055" s="7">
        <v>0</v>
      </c>
      <c r="L4055" s="59"/>
      <c r="M4055" s="7">
        <v>0</v>
      </c>
    </row>
    <row r="4056" spans="2:13" customFormat="1" hidden="1">
      <c r="B4056" s="5" t="s">
        <v>3883</v>
      </c>
      <c r="C4056" s="9" t="s">
        <v>101</v>
      </c>
      <c r="D4056" s="7">
        <v>0</v>
      </c>
      <c r="E4056" s="58"/>
      <c r="F4056" s="95"/>
      <c r="G4056" s="7">
        <v>0</v>
      </c>
      <c r="H4056" s="58"/>
      <c r="I4056" s="95"/>
      <c r="J4056" s="7">
        <v>0</v>
      </c>
      <c r="L4056" s="59"/>
      <c r="M4056" s="7">
        <v>0</v>
      </c>
    </row>
    <row r="4057" spans="2:13" customFormat="1" hidden="1">
      <c r="B4057" s="5" t="s">
        <v>3884</v>
      </c>
      <c r="C4057" s="56" t="s">
        <v>103</v>
      </c>
      <c r="D4057" s="7">
        <v>0</v>
      </c>
      <c r="E4057" s="58"/>
      <c r="F4057" s="95"/>
      <c r="G4057" s="7">
        <v>0</v>
      </c>
      <c r="H4057" s="58"/>
      <c r="I4057" s="95"/>
      <c r="J4057" s="7">
        <v>0</v>
      </c>
      <c r="L4057" s="59"/>
      <c r="M4057" s="7">
        <v>0</v>
      </c>
    </row>
    <row r="4058" spans="2:13" customFormat="1" hidden="1">
      <c r="B4058" s="5" t="s">
        <v>3885</v>
      </c>
      <c r="C4058" s="56" t="s">
        <v>105</v>
      </c>
      <c r="D4058" s="7">
        <v>0</v>
      </c>
      <c r="E4058" s="58"/>
      <c r="F4058" s="95"/>
      <c r="G4058" s="7">
        <v>0</v>
      </c>
      <c r="H4058" s="58"/>
      <c r="I4058" s="95"/>
      <c r="J4058" s="7">
        <v>0</v>
      </c>
      <c r="L4058" s="59"/>
      <c r="M4058" s="7">
        <v>0</v>
      </c>
    </row>
    <row r="4059" spans="2:13" customFormat="1" hidden="1">
      <c r="B4059" s="5" t="s">
        <v>3886</v>
      </c>
      <c r="C4059" s="56" t="s">
        <v>107</v>
      </c>
      <c r="D4059" s="7">
        <v>0</v>
      </c>
      <c r="E4059" s="58"/>
      <c r="F4059" s="95"/>
      <c r="G4059" s="7">
        <v>0</v>
      </c>
      <c r="H4059" s="58"/>
      <c r="I4059" s="95"/>
      <c r="J4059" s="7">
        <v>0</v>
      </c>
      <c r="L4059" s="59"/>
      <c r="M4059" s="7">
        <v>0</v>
      </c>
    </row>
    <row r="4060" spans="2:13" customFormat="1" hidden="1">
      <c r="B4060" s="5" t="s">
        <v>3887</v>
      </c>
      <c r="C4060" s="9" t="s">
        <v>109</v>
      </c>
      <c r="D4060" s="7">
        <v>0</v>
      </c>
      <c r="E4060" s="58"/>
      <c r="F4060" s="95"/>
      <c r="G4060" s="7">
        <v>0</v>
      </c>
      <c r="H4060" s="58"/>
      <c r="I4060" s="95"/>
      <c r="J4060" s="7">
        <v>0</v>
      </c>
      <c r="L4060" s="59"/>
      <c r="M4060" s="7">
        <v>0</v>
      </c>
    </row>
    <row r="4061" spans="2:13" customFormat="1" hidden="1">
      <c r="B4061" s="5" t="s">
        <v>3888</v>
      </c>
      <c r="C4061" s="9" t="s">
        <v>111</v>
      </c>
      <c r="D4061" s="7">
        <v>0</v>
      </c>
      <c r="E4061" s="58"/>
      <c r="F4061" s="95"/>
      <c r="G4061" s="7">
        <v>0</v>
      </c>
      <c r="H4061" s="58"/>
      <c r="I4061" s="95"/>
      <c r="J4061" s="7">
        <v>0</v>
      </c>
      <c r="L4061" s="59"/>
      <c r="M4061" s="7">
        <v>0</v>
      </c>
    </row>
    <row r="4062" spans="2:13" customFormat="1" hidden="1">
      <c r="B4062" s="5" t="s">
        <v>3889</v>
      </c>
      <c r="C4062" s="9" t="s">
        <v>113</v>
      </c>
      <c r="D4062" s="7">
        <v>0</v>
      </c>
      <c r="E4062" s="58"/>
      <c r="F4062" s="95"/>
      <c r="G4062" s="7">
        <v>0</v>
      </c>
      <c r="H4062" s="58"/>
      <c r="I4062" s="95"/>
      <c r="J4062" s="7">
        <v>0</v>
      </c>
      <c r="L4062" s="59"/>
      <c r="M4062" s="7">
        <v>0</v>
      </c>
    </row>
    <row r="4063" spans="2:13" customFormat="1" hidden="1">
      <c r="B4063" s="5" t="s">
        <v>3890</v>
      </c>
      <c r="C4063" s="9" t="s">
        <v>115</v>
      </c>
      <c r="D4063" s="7">
        <v>0</v>
      </c>
      <c r="E4063" s="58"/>
      <c r="F4063" s="95"/>
      <c r="G4063" s="7">
        <v>0</v>
      </c>
      <c r="H4063" s="58"/>
      <c r="I4063" s="95"/>
      <c r="J4063" s="7">
        <v>0</v>
      </c>
      <c r="L4063" s="59"/>
      <c r="M4063" s="7">
        <v>0</v>
      </c>
    </row>
    <row r="4064" spans="2:13" customFormat="1" hidden="1">
      <c r="B4064" s="1" t="s">
        <v>3891</v>
      </c>
      <c r="C4064" s="4" t="s">
        <v>117</v>
      </c>
      <c r="D4064" s="10">
        <f>SUM(D4065:D4067)</f>
        <v>0</v>
      </c>
      <c r="E4064" s="58"/>
      <c r="F4064" s="96"/>
      <c r="G4064" s="10">
        <f>SUM(G4065:G4067)</f>
        <v>0</v>
      </c>
      <c r="H4064" s="58"/>
      <c r="I4064" s="96"/>
      <c r="J4064" s="10">
        <f>SUM(J4065:J4067)</f>
        <v>0</v>
      </c>
      <c r="L4064" s="59"/>
      <c r="M4064" s="10">
        <f>SUM(M4065:M4067)</f>
        <v>0</v>
      </c>
    </row>
    <row r="4065" spans="1:13" customFormat="1" hidden="1">
      <c r="B4065" s="5" t="s">
        <v>3892</v>
      </c>
      <c r="C4065" s="9" t="s">
        <v>119</v>
      </c>
      <c r="D4065" s="7">
        <v>0</v>
      </c>
      <c r="E4065" s="58"/>
      <c r="F4065" s="95"/>
      <c r="G4065" s="7">
        <v>0</v>
      </c>
      <c r="H4065" s="58"/>
      <c r="I4065" s="95"/>
      <c r="J4065" s="7">
        <v>0</v>
      </c>
      <c r="L4065" s="59"/>
      <c r="M4065" s="7">
        <v>0</v>
      </c>
    </row>
    <row r="4066" spans="1:13" customFormat="1" hidden="1">
      <c r="B4066" s="5" t="s">
        <v>3893</v>
      </c>
      <c r="C4066" s="9" t="s">
        <v>121</v>
      </c>
      <c r="D4066" s="7">
        <v>0</v>
      </c>
      <c r="E4066" s="58"/>
      <c r="F4066" s="95"/>
      <c r="G4066" s="7">
        <v>0</v>
      </c>
      <c r="H4066" s="58"/>
      <c r="I4066" s="95"/>
      <c r="J4066" s="7">
        <v>0</v>
      </c>
      <c r="L4066" s="59"/>
      <c r="M4066" s="7">
        <v>0</v>
      </c>
    </row>
    <row r="4067" spans="1:13" customFormat="1" hidden="1">
      <c r="B4067" s="5" t="s">
        <v>3894</v>
      </c>
      <c r="C4067" s="9" t="s">
        <v>123</v>
      </c>
      <c r="D4067" s="7">
        <v>0</v>
      </c>
      <c r="E4067" s="58"/>
      <c r="F4067" s="95"/>
      <c r="G4067" s="7">
        <v>0</v>
      </c>
      <c r="H4067" s="58"/>
      <c r="I4067" s="95"/>
      <c r="J4067" s="7">
        <v>0</v>
      </c>
      <c r="L4067" s="59"/>
      <c r="M4067" s="7">
        <v>0</v>
      </c>
    </row>
    <row r="4068" spans="1:13" customFormat="1" hidden="1">
      <c r="B4068" s="1" t="s">
        <v>3895</v>
      </c>
      <c r="C4068" s="4" t="s">
        <v>125</v>
      </c>
      <c r="D4068" s="10">
        <f>SUM(D4069:D4072)</f>
        <v>0</v>
      </c>
      <c r="E4068" s="58"/>
      <c r="F4068" s="96"/>
      <c r="G4068" s="10">
        <f>SUM(G4069:G4072)</f>
        <v>0</v>
      </c>
      <c r="H4068" s="58"/>
      <c r="I4068" s="96"/>
      <c r="J4068" s="10">
        <f>SUM(J4069:J4072)</f>
        <v>0</v>
      </c>
      <c r="L4068" s="59"/>
      <c r="M4068" s="10">
        <f>SUM(M4069:M4072)</f>
        <v>0</v>
      </c>
    </row>
    <row r="4069" spans="1:13" customFormat="1" hidden="1">
      <c r="B4069" s="5" t="s">
        <v>3896</v>
      </c>
      <c r="C4069" s="9" t="s">
        <v>127</v>
      </c>
      <c r="D4069" s="7">
        <v>0</v>
      </c>
      <c r="E4069" s="58"/>
      <c r="F4069" s="95"/>
      <c r="G4069" s="7">
        <v>0</v>
      </c>
      <c r="H4069" s="58"/>
      <c r="I4069" s="95"/>
      <c r="J4069" s="7">
        <v>0</v>
      </c>
      <c r="L4069" s="59"/>
      <c r="M4069" s="7">
        <v>0</v>
      </c>
    </row>
    <row r="4070" spans="1:13" customFormat="1" hidden="1">
      <c r="B4070" s="5" t="s">
        <v>3897</v>
      </c>
      <c r="C4070" s="9" t="s">
        <v>129</v>
      </c>
      <c r="D4070" s="7">
        <v>0</v>
      </c>
      <c r="E4070" s="58"/>
      <c r="F4070" s="95"/>
      <c r="G4070" s="7">
        <v>0</v>
      </c>
      <c r="H4070" s="58"/>
      <c r="I4070" s="95"/>
      <c r="J4070" s="7">
        <v>0</v>
      </c>
      <c r="L4070" s="59"/>
      <c r="M4070" s="7">
        <v>0</v>
      </c>
    </row>
    <row r="4071" spans="1:13" customFormat="1" hidden="1">
      <c r="B4071" s="5" t="s">
        <v>3898</v>
      </c>
      <c r="C4071" s="56" t="s">
        <v>131</v>
      </c>
      <c r="D4071" s="7">
        <v>0</v>
      </c>
      <c r="E4071" s="58"/>
      <c r="F4071" s="95"/>
      <c r="G4071" s="7">
        <v>0</v>
      </c>
      <c r="H4071" s="58"/>
      <c r="I4071" s="95"/>
      <c r="J4071" s="7">
        <v>0</v>
      </c>
      <c r="L4071" s="59"/>
      <c r="M4071" s="7">
        <v>0</v>
      </c>
    </row>
    <row r="4072" spans="1:13" customFormat="1" hidden="1">
      <c r="B4072" s="5" t="s">
        <v>3899</v>
      </c>
      <c r="C4072" s="9" t="s">
        <v>133</v>
      </c>
      <c r="D4072" s="7">
        <v>0</v>
      </c>
      <c r="E4072" s="58"/>
      <c r="F4072" s="95"/>
      <c r="G4072" s="7">
        <v>0</v>
      </c>
      <c r="H4072" s="58"/>
      <c r="I4072" s="95"/>
      <c r="J4072" s="7">
        <v>0</v>
      </c>
      <c r="L4072" s="59"/>
      <c r="M4072" s="7">
        <v>0</v>
      </c>
    </row>
    <row r="4073" spans="1:13" hidden="1">
      <c r="A4073" s="21" t="s">
        <v>5618</v>
      </c>
      <c r="B4073" s="99" t="s">
        <v>5870</v>
      </c>
      <c r="C4073" s="71" t="s">
        <v>135</v>
      </c>
      <c r="D4073" s="125">
        <f>SUM(D4074:D4076)</f>
        <v>1550</v>
      </c>
      <c r="E4073" s="108"/>
      <c r="F4073" s="126"/>
      <c r="G4073" s="125">
        <f>SUM(G4074:G4076)</f>
        <v>0</v>
      </c>
      <c r="H4073" s="108"/>
      <c r="I4073" s="126"/>
      <c r="J4073" s="125">
        <f>SUM(J4074:J4076)</f>
        <v>0</v>
      </c>
      <c r="L4073" s="65"/>
      <c r="M4073" s="125">
        <f>SUM(M4074:M4076)</f>
        <v>0</v>
      </c>
    </row>
    <row r="4074" spans="1:13" hidden="1">
      <c r="A4074" s="21" t="s">
        <v>5618</v>
      </c>
      <c r="B4074" s="30" t="s">
        <v>5871</v>
      </c>
      <c r="C4074" s="36" t="s">
        <v>137</v>
      </c>
      <c r="D4074" s="128">
        <v>1550</v>
      </c>
      <c r="E4074" s="108">
        <f>IF(D4074&lt;G4074,G4074-D4074,0)</f>
        <v>0</v>
      </c>
      <c r="F4074" s="108">
        <f>IF(D4074&gt;G4074,D4074-G4074,0)</f>
        <v>1550</v>
      </c>
      <c r="G4074" s="128">
        <v>0</v>
      </c>
      <c r="H4074" s="108"/>
      <c r="I4074" s="108"/>
      <c r="J4074" s="128">
        <f>+G4074+H4074-I4074</f>
        <v>0</v>
      </c>
      <c r="L4074" s="65"/>
      <c r="M4074" s="128">
        <f>+J4074+K4074-L4074</f>
        <v>0</v>
      </c>
    </row>
    <row r="4075" spans="1:13" customFormat="1" hidden="1">
      <c r="B4075" s="5" t="s">
        <v>3900</v>
      </c>
      <c r="C4075" s="9" t="s">
        <v>139</v>
      </c>
      <c r="D4075" s="7">
        <v>0</v>
      </c>
      <c r="E4075" s="58"/>
      <c r="F4075" s="95"/>
      <c r="G4075" s="7">
        <v>0</v>
      </c>
      <c r="H4075" s="58"/>
      <c r="I4075" s="95"/>
      <c r="J4075" s="7">
        <v>0</v>
      </c>
      <c r="L4075" s="59"/>
      <c r="M4075" s="7">
        <v>0</v>
      </c>
    </row>
    <row r="4076" spans="1:13" customFormat="1" hidden="1">
      <c r="B4076" s="5" t="s">
        <v>3901</v>
      </c>
      <c r="C4076" s="56" t="s">
        <v>141</v>
      </c>
      <c r="D4076" s="7">
        <v>0</v>
      </c>
      <c r="E4076" s="58"/>
      <c r="F4076" s="95"/>
      <c r="G4076" s="7">
        <v>0</v>
      </c>
      <c r="H4076" s="58"/>
      <c r="I4076" s="95"/>
      <c r="J4076" s="7">
        <v>0</v>
      </c>
      <c r="L4076" s="59"/>
      <c r="M4076" s="7">
        <v>0</v>
      </c>
    </row>
    <row r="4077" spans="1:13" hidden="1">
      <c r="A4077" s="21" t="s">
        <v>5618</v>
      </c>
      <c r="B4077" s="67" t="s">
        <v>5872</v>
      </c>
      <c r="C4077" s="67" t="s">
        <v>143</v>
      </c>
      <c r="D4077" s="130">
        <f>D4078+D4096+D4102+D4113+D4121+D4124+D4129+D4132</f>
        <v>4800</v>
      </c>
      <c r="E4077" s="108"/>
      <c r="F4077" s="106"/>
      <c r="G4077" s="130">
        <f>G4078+G4096+G4102+G4113+G4121+G4124+G4129+G4132</f>
        <v>0</v>
      </c>
      <c r="H4077" s="108"/>
      <c r="I4077" s="106"/>
      <c r="J4077" s="130">
        <f>J4078+J4096+J4102+J4113+J4121+J4124+J4129+J4132</f>
        <v>0</v>
      </c>
      <c r="L4077" s="65"/>
      <c r="M4077" s="130">
        <f>M4078+M4096+M4102+M4113+M4121+M4124+M4129+M4132</f>
        <v>0</v>
      </c>
    </row>
    <row r="4078" spans="1:13" hidden="1">
      <c r="A4078" s="21" t="s">
        <v>5618</v>
      </c>
      <c r="B4078" s="99" t="s">
        <v>5873</v>
      </c>
      <c r="C4078" s="71" t="s">
        <v>145</v>
      </c>
      <c r="D4078" s="130">
        <f>SUM(D4079:D4095)</f>
        <v>1800</v>
      </c>
      <c r="E4078" s="108"/>
      <c r="F4078" s="106"/>
      <c r="G4078" s="130">
        <f>SUM(G4079:G4095)</f>
        <v>0</v>
      </c>
      <c r="H4078" s="108"/>
      <c r="I4078" s="106"/>
      <c r="J4078" s="130">
        <f>SUM(J4079:J4095)</f>
        <v>0</v>
      </c>
      <c r="L4078" s="65"/>
      <c r="M4078" s="130">
        <f>SUM(M4079:M4095)</f>
        <v>0</v>
      </c>
    </row>
    <row r="4079" spans="1:13" hidden="1">
      <c r="A4079" s="21" t="s">
        <v>5618</v>
      </c>
      <c r="B4079" s="30" t="s">
        <v>5874</v>
      </c>
      <c r="C4079" s="36" t="s">
        <v>147</v>
      </c>
      <c r="D4079" s="128">
        <v>1000</v>
      </c>
      <c r="E4079" s="108">
        <f>IF(D4079&lt;G4079,G4079-D4079,0)</f>
        <v>0</v>
      </c>
      <c r="F4079" s="108">
        <f>IF(D4079&gt;G4079,D4079-G4079,0)</f>
        <v>1000</v>
      </c>
      <c r="G4079" s="128">
        <v>0</v>
      </c>
      <c r="H4079" s="108"/>
      <c r="I4079" s="108"/>
      <c r="J4079" s="128">
        <f t="shared" ref="J4079:J4080" si="31">+G4079+H4079-I4079</f>
        <v>0</v>
      </c>
      <c r="L4079" s="65"/>
      <c r="M4079" s="128">
        <f t="shared" ref="M4079:M4080" si="32">+J4079+K4079-L4079</f>
        <v>0</v>
      </c>
    </row>
    <row r="4080" spans="1:13" hidden="1">
      <c r="A4080" s="21" t="s">
        <v>5618</v>
      </c>
      <c r="B4080" s="30" t="s">
        <v>5875</v>
      </c>
      <c r="C4080" s="36" t="s">
        <v>149</v>
      </c>
      <c r="D4080" s="128">
        <v>800</v>
      </c>
      <c r="E4080" s="108">
        <f>IF(D4080&lt;G4080,G4080-D4080,0)</f>
        <v>0</v>
      </c>
      <c r="F4080" s="108">
        <f>IF(D4080&gt;G4080,D4080-G4080,0)</f>
        <v>800</v>
      </c>
      <c r="G4080" s="128">
        <v>0</v>
      </c>
      <c r="H4080" s="108"/>
      <c r="I4080" s="108"/>
      <c r="J4080" s="128">
        <f t="shared" si="31"/>
        <v>0</v>
      </c>
      <c r="L4080" s="65"/>
      <c r="M4080" s="128">
        <f t="shared" si="32"/>
        <v>0</v>
      </c>
    </row>
    <row r="4081" spans="2:13" customFormat="1" hidden="1">
      <c r="B4081" s="5" t="s">
        <v>3902</v>
      </c>
      <c r="C4081" s="56" t="s">
        <v>151</v>
      </c>
      <c r="D4081" s="7">
        <v>0</v>
      </c>
      <c r="E4081" s="58"/>
      <c r="F4081" s="95"/>
      <c r="G4081" s="7">
        <v>0</v>
      </c>
      <c r="H4081" s="58"/>
      <c r="I4081" s="95"/>
      <c r="J4081" s="7">
        <v>0</v>
      </c>
      <c r="L4081" s="59"/>
      <c r="M4081" s="7">
        <v>0</v>
      </c>
    </row>
    <row r="4082" spans="2:13" customFormat="1" hidden="1">
      <c r="B4082" s="5" t="s">
        <v>3903</v>
      </c>
      <c r="C4082" s="9" t="s">
        <v>153</v>
      </c>
      <c r="D4082" s="7">
        <v>0</v>
      </c>
      <c r="E4082" s="58"/>
      <c r="F4082" s="95"/>
      <c r="G4082" s="7">
        <v>0</v>
      </c>
      <c r="H4082" s="58"/>
      <c r="I4082" s="95"/>
      <c r="J4082" s="7">
        <v>0</v>
      </c>
      <c r="L4082" s="59"/>
      <c r="M4082" s="7">
        <v>0</v>
      </c>
    </row>
    <row r="4083" spans="2:13" customFormat="1" hidden="1">
      <c r="B4083" s="5" t="s">
        <v>3904</v>
      </c>
      <c r="C4083" s="9" t="s">
        <v>155</v>
      </c>
      <c r="D4083" s="7">
        <v>0</v>
      </c>
      <c r="E4083" s="58"/>
      <c r="F4083" s="95"/>
      <c r="G4083" s="7">
        <v>0</v>
      </c>
      <c r="H4083" s="58"/>
      <c r="I4083" s="95"/>
      <c r="J4083" s="7">
        <v>0</v>
      </c>
      <c r="L4083" s="59"/>
      <c r="M4083" s="7">
        <v>0</v>
      </c>
    </row>
    <row r="4084" spans="2:13" customFormat="1" hidden="1">
      <c r="B4084" s="5" t="s">
        <v>3905</v>
      </c>
      <c r="C4084" s="56" t="s">
        <v>157</v>
      </c>
      <c r="D4084" s="7">
        <v>0</v>
      </c>
      <c r="E4084" s="58"/>
      <c r="F4084" s="95"/>
      <c r="G4084" s="7">
        <v>0</v>
      </c>
      <c r="H4084" s="58"/>
      <c r="I4084" s="95"/>
      <c r="J4084" s="7">
        <v>0</v>
      </c>
      <c r="L4084" s="59"/>
      <c r="M4084" s="7">
        <v>0</v>
      </c>
    </row>
    <row r="4085" spans="2:13" customFormat="1" hidden="1">
      <c r="B4085" s="5" t="s">
        <v>3906</v>
      </c>
      <c r="C4085" s="9" t="s">
        <v>159</v>
      </c>
      <c r="D4085" s="7">
        <v>0</v>
      </c>
      <c r="E4085" s="58"/>
      <c r="F4085" s="95"/>
      <c r="G4085" s="7">
        <v>0</v>
      </c>
      <c r="H4085" s="58"/>
      <c r="I4085" s="95"/>
      <c r="J4085" s="7">
        <v>0</v>
      </c>
      <c r="L4085" s="59"/>
      <c r="M4085" s="7">
        <v>0</v>
      </c>
    </row>
    <row r="4086" spans="2:13" customFormat="1" hidden="1">
      <c r="B4086" s="5" t="s">
        <v>3907</v>
      </c>
      <c r="C4086" s="9" t="s">
        <v>161</v>
      </c>
      <c r="D4086" s="7">
        <v>0</v>
      </c>
      <c r="E4086" s="58"/>
      <c r="F4086" s="95"/>
      <c r="G4086" s="7">
        <v>0</v>
      </c>
      <c r="H4086" s="58"/>
      <c r="I4086" s="95"/>
      <c r="J4086" s="7">
        <v>0</v>
      </c>
      <c r="L4086" s="59"/>
      <c r="M4086" s="7">
        <v>0</v>
      </c>
    </row>
    <row r="4087" spans="2:13" customFormat="1" hidden="1">
      <c r="B4087" s="5" t="s">
        <v>3908</v>
      </c>
      <c r="C4087" s="9" t="s">
        <v>163</v>
      </c>
      <c r="D4087" s="7">
        <v>0</v>
      </c>
      <c r="E4087" s="58"/>
      <c r="F4087" s="95"/>
      <c r="G4087" s="7">
        <v>0</v>
      </c>
      <c r="H4087" s="58"/>
      <c r="I4087" s="95"/>
      <c r="J4087" s="7">
        <v>0</v>
      </c>
      <c r="L4087" s="59"/>
      <c r="M4087" s="7">
        <v>0</v>
      </c>
    </row>
    <row r="4088" spans="2:13" customFormat="1" hidden="1">
      <c r="B4088" s="5" t="s">
        <v>3909</v>
      </c>
      <c r="C4088" s="9" t="s">
        <v>165</v>
      </c>
      <c r="D4088" s="7">
        <v>0</v>
      </c>
      <c r="E4088" s="58"/>
      <c r="F4088" s="95"/>
      <c r="G4088" s="7">
        <v>0</v>
      </c>
      <c r="H4088" s="58"/>
      <c r="I4088" s="95"/>
      <c r="J4088" s="7">
        <v>0</v>
      </c>
      <c r="L4088" s="59"/>
      <c r="M4088" s="7">
        <v>0</v>
      </c>
    </row>
    <row r="4089" spans="2:13" customFormat="1" hidden="1">
      <c r="B4089" s="5" t="s">
        <v>3910</v>
      </c>
      <c r="C4089" s="9" t="s">
        <v>167</v>
      </c>
      <c r="D4089" s="7">
        <v>0</v>
      </c>
      <c r="E4089" s="58"/>
      <c r="F4089" s="95"/>
      <c r="G4089" s="7">
        <v>0</v>
      </c>
      <c r="H4089" s="58"/>
      <c r="I4089" s="95"/>
      <c r="J4089" s="7">
        <v>0</v>
      </c>
      <c r="L4089" s="59"/>
      <c r="M4089" s="7">
        <v>0</v>
      </c>
    </row>
    <row r="4090" spans="2:13" customFormat="1" hidden="1">
      <c r="B4090" s="1" t="s">
        <v>3911</v>
      </c>
      <c r="C4090" s="4" t="s">
        <v>169</v>
      </c>
      <c r="D4090" s="7">
        <v>0</v>
      </c>
      <c r="E4090" s="58"/>
      <c r="F4090" s="95"/>
      <c r="G4090" s="7">
        <v>0</v>
      </c>
      <c r="H4090" s="58"/>
      <c r="I4090" s="95"/>
      <c r="J4090" s="7">
        <v>0</v>
      </c>
      <c r="L4090" s="59"/>
      <c r="M4090" s="7">
        <v>0</v>
      </c>
    </row>
    <row r="4091" spans="2:13" customFormat="1" hidden="1">
      <c r="B4091" s="5" t="s">
        <v>3912</v>
      </c>
      <c r="C4091" s="9" t="s">
        <v>171</v>
      </c>
      <c r="D4091" s="7">
        <v>0</v>
      </c>
      <c r="E4091" s="58"/>
      <c r="F4091" s="95"/>
      <c r="G4091" s="7">
        <v>0</v>
      </c>
      <c r="H4091" s="58"/>
      <c r="I4091" s="95"/>
      <c r="J4091" s="7">
        <v>0</v>
      </c>
      <c r="L4091" s="59"/>
      <c r="M4091" s="7">
        <v>0</v>
      </c>
    </row>
    <row r="4092" spans="2:13" customFormat="1" hidden="1">
      <c r="B4092" s="5" t="s">
        <v>3913</v>
      </c>
      <c r="C4092" s="9" t="s">
        <v>173</v>
      </c>
      <c r="D4092" s="7">
        <v>0</v>
      </c>
      <c r="E4092" s="58"/>
      <c r="F4092" s="95"/>
      <c r="G4092" s="7">
        <v>0</v>
      </c>
      <c r="H4092" s="58"/>
      <c r="I4092" s="95"/>
      <c r="J4092" s="7">
        <v>0</v>
      </c>
      <c r="L4092" s="59"/>
      <c r="M4092" s="7">
        <v>0</v>
      </c>
    </row>
    <row r="4093" spans="2:13" customFormat="1" hidden="1">
      <c r="B4093" s="5" t="s">
        <v>3914</v>
      </c>
      <c r="C4093" s="9" t="s">
        <v>175</v>
      </c>
      <c r="D4093" s="7">
        <v>0</v>
      </c>
      <c r="E4093" s="58"/>
      <c r="F4093" s="95"/>
      <c r="G4093" s="7">
        <v>0</v>
      </c>
      <c r="H4093" s="58"/>
      <c r="I4093" s="95"/>
      <c r="J4093" s="7">
        <v>0</v>
      </c>
      <c r="L4093" s="59"/>
      <c r="M4093" s="7">
        <v>0</v>
      </c>
    </row>
    <row r="4094" spans="2:13" customFormat="1" hidden="1">
      <c r="B4094" s="5" t="s">
        <v>3915</v>
      </c>
      <c r="C4094" s="9" t="s">
        <v>177</v>
      </c>
      <c r="D4094" s="7">
        <v>0</v>
      </c>
      <c r="E4094" s="58"/>
      <c r="F4094" s="95"/>
      <c r="G4094" s="7">
        <v>0</v>
      </c>
      <c r="H4094" s="58"/>
      <c r="I4094" s="95"/>
      <c r="J4094" s="7">
        <v>0</v>
      </c>
      <c r="L4094" s="59"/>
      <c r="M4094" s="7">
        <v>0</v>
      </c>
    </row>
    <row r="4095" spans="2:13" customFormat="1" hidden="1">
      <c r="B4095" s="5" t="s">
        <v>3916</v>
      </c>
      <c r="C4095" s="9" t="s">
        <v>179</v>
      </c>
      <c r="D4095" s="7">
        <v>0</v>
      </c>
      <c r="E4095" s="58"/>
      <c r="F4095" s="95"/>
      <c r="G4095" s="7">
        <v>0</v>
      </c>
      <c r="H4095" s="58"/>
      <c r="I4095" s="95"/>
      <c r="J4095" s="7">
        <v>0</v>
      </c>
      <c r="L4095" s="59"/>
      <c r="M4095" s="7">
        <v>0</v>
      </c>
    </row>
    <row r="4096" spans="2:13" customFormat="1" hidden="1">
      <c r="B4096" s="1" t="s">
        <v>3917</v>
      </c>
      <c r="C4096" s="4" t="s">
        <v>5451</v>
      </c>
      <c r="D4096" s="10">
        <f>SUM(D4097:D4101)</f>
        <v>0</v>
      </c>
      <c r="E4096" s="58"/>
      <c r="F4096" s="96"/>
      <c r="G4096" s="10">
        <f>SUM(G4097:G4101)</f>
        <v>0</v>
      </c>
      <c r="H4096" s="58"/>
      <c r="I4096" s="96"/>
      <c r="J4096" s="10">
        <f>SUM(J4097:J4101)</f>
        <v>0</v>
      </c>
      <c r="L4096" s="59"/>
      <c r="M4096" s="10">
        <f>SUM(M4097:M4101)</f>
        <v>0</v>
      </c>
    </row>
    <row r="4097" spans="2:13" customFormat="1" hidden="1">
      <c r="B4097" s="5" t="s">
        <v>3918</v>
      </c>
      <c r="C4097" s="9" t="s">
        <v>182</v>
      </c>
      <c r="D4097" s="7">
        <v>0</v>
      </c>
      <c r="E4097" s="58"/>
      <c r="F4097" s="95"/>
      <c r="G4097" s="7">
        <v>0</v>
      </c>
      <c r="H4097" s="58"/>
      <c r="I4097" s="95"/>
      <c r="J4097" s="7">
        <v>0</v>
      </c>
      <c r="L4097" s="59"/>
      <c r="M4097" s="7">
        <v>0</v>
      </c>
    </row>
    <row r="4098" spans="2:13" customFormat="1" hidden="1">
      <c r="B4098" s="5" t="s">
        <v>3919</v>
      </c>
      <c r="C4098" s="9" t="s">
        <v>184</v>
      </c>
      <c r="D4098" s="7">
        <v>0</v>
      </c>
      <c r="E4098" s="58"/>
      <c r="F4098" s="95"/>
      <c r="G4098" s="7">
        <v>0</v>
      </c>
      <c r="H4098" s="58"/>
      <c r="I4098" s="95"/>
      <c r="J4098" s="7">
        <v>0</v>
      </c>
      <c r="L4098" s="59"/>
      <c r="M4098" s="7">
        <v>0</v>
      </c>
    </row>
    <row r="4099" spans="2:13" customFormat="1" hidden="1">
      <c r="B4099" s="5" t="s">
        <v>3920</v>
      </c>
      <c r="C4099" s="9" t="s">
        <v>186</v>
      </c>
      <c r="D4099" s="7">
        <v>0</v>
      </c>
      <c r="E4099" s="58"/>
      <c r="F4099" s="95"/>
      <c r="G4099" s="7">
        <v>0</v>
      </c>
      <c r="H4099" s="58"/>
      <c r="I4099" s="95"/>
      <c r="J4099" s="7">
        <v>0</v>
      </c>
      <c r="L4099" s="59"/>
      <c r="M4099" s="7">
        <v>0</v>
      </c>
    </row>
    <row r="4100" spans="2:13" customFormat="1" hidden="1">
      <c r="B4100" s="5" t="s">
        <v>3921</v>
      </c>
      <c r="C4100" s="9" t="s">
        <v>189</v>
      </c>
      <c r="D4100" s="7">
        <v>0</v>
      </c>
      <c r="E4100" s="58"/>
      <c r="F4100" s="95"/>
      <c r="G4100" s="7">
        <v>0</v>
      </c>
      <c r="H4100" s="58"/>
      <c r="I4100" s="95"/>
      <c r="J4100" s="7">
        <v>0</v>
      </c>
      <c r="L4100" s="59"/>
      <c r="M4100" s="7">
        <v>0</v>
      </c>
    </row>
    <row r="4101" spans="2:13" customFormat="1" hidden="1">
      <c r="B4101" s="5" t="s">
        <v>3922</v>
      </c>
      <c r="C4101" s="9" t="s">
        <v>190</v>
      </c>
      <c r="D4101" s="7">
        <v>0</v>
      </c>
      <c r="E4101" s="58"/>
      <c r="F4101" s="95"/>
      <c r="G4101" s="7">
        <v>0</v>
      </c>
      <c r="H4101" s="58"/>
      <c r="I4101" s="95"/>
      <c r="J4101" s="7">
        <v>0</v>
      </c>
      <c r="L4101" s="59"/>
      <c r="M4101" s="7">
        <v>0</v>
      </c>
    </row>
    <row r="4102" spans="2:13" customFormat="1" hidden="1">
      <c r="B4102" s="1" t="s">
        <v>3923</v>
      </c>
      <c r="C4102" s="4" t="s">
        <v>192</v>
      </c>
      <c r="D4102" s="10">
        <f>SUM(D4103:D4112)</f>
        <v>0</v>
      </c>
      <c r="E4102" s="58"/>
      <c r="F4102" s="96"/>
      <c r="G4102" s="10">
        <f>SUM(G4103:G4112)</f>
        <v>0</v>
      </c>
      <c r="H4102" s="58"/>
      <c r="I4102" s="96"/>
      <c r="J4102" s="10">
        <f>SUM(J4103:J4112)</f>
        <v>0</v>
      </c>
      <c r="L4102" s="59"/>
      <c r="M4102" s="10">
        <f>SUM(M4103:M4112)</f>
        <v>0</v>
      </c>
    </row>
    <row r="4103" spans="2:13" customFormat="1" hidden="1">
      <c r="B4103" s="5" t="s">
        <v>3924</v>
      </c>
      <c r="C4103" s="9" t="s">
        <v>194</v>
      </c>
      <c r="D4103" s="7">
        <v>0</v>
      </c>
      <c r="E4103" s="58"/>
      <c r="F4103" s="95"/>
      <c r="G4103" s="7">
        <v>0</v>
      </c>
      <c r="H4103" s="58"/>
      <c r="I4103" s="95"/>
      <c r="J4103" s="7">
        <v>0</v>
      </c>
      <c r="L4103" s="59"/>
      <c r="M4103" s="7">
        <v>0</v>
      </c>
    </row>
    <row r="4104" spans="2:13" customFormat="1" hidden="1">
      <c r="B4104" s="5" t="s">
        <v>3925</v>
      </c>
      <c r="C4104" s="9" t="s">
        <v>196</v>
      </c>
      <c r="D4104" s="7">
        <v>0</v>
      </c>
      <c r="E4104" s="58"/>
      <c r="F4104" s="95"/>
      <c r="G4104" s="7">
        <v>0</v>
      </c>
      <c r="H4104" s="58"/>
      <c r="I4104" s="95"/>
      <c r="J4104" s="7">
        <v>0</v>
      </c>
      <c r="L4104" s="59"/>
      <c r="M4104" s="7">
        <v>0</v>
      </c>
    </row>
    <row r="4105" spans="2:13" customFormat="1" hidden="1">
      <c r="B4105" s="5" t="s">
        <v>3926</v>
      </c>
      <c r="C4105" s="9" t="s">
        <v>198</v>
      </c>
      <c r="D4105" s="7">
        <v>0</v>
      </c>
      <c r="E4105" s="58"/>
      <c r="F4105" s="95"/>
      <c r="G4105" s="7">
        <v>0</v>
      </c>
      <c r="H4105" s="58"/>
      <c r="I4105" s="95"/>
      <c r="J4105" s="7">
        <v>0</v>
      </c>
      <c r="L4105" s="59"/>
      <c r="M4105" s="7">
        <v>0</v>
      </c>
    </row>
    <row r="4106" spans="2:13" customFormat="1" hidden="1">
      <c r="B4106" s="5" t="s">
        <v>3927</v>
      </c>
      <c r="C4106" s="9" t="s">
        <v>200</v>
      </c>
      <c r="D4106" s="7">
        <v>0</v>
      </c>
      <c r="E4106" s="58"/>
      <c r="F4106" s="95"/>
      <c r="G4106" s="7">
        <v>0</v>
      </c>
      <c r="H4106" s="58"/>
      <c r="I4106" s="95"/>
      <c r="J4106" s="7">
        <v>0</v>
      </c>
      <c r="L4106" s="59"/>
      <c r="M4106" s="7">
        <v>0</v>
      </c>
    </row>
    <row r="4107" spans="2:13" customFormat="1" hidden="1">
      <c r="B4107" s="5" t="s">
        <v>3928</v>
      </c>
      <c r="C4107" s="9" t="s">
        <v>202</v>
      </c>
      <c r="D4107" s="7">
        <v>0</v>
      </c>
      <c r="E4107" s="58"/>
      <c r="F4107" s="95"/>
      <c r="G4107" s="7">
        <v>0</v>
      </c>
      <c r="H4107" s="58"/>
      <c r="I4107" s="95"/>
      <c r="J4107" s="7">
        <v>0</v>
      </c>
      <c r="L4107" s="59"/>
      <c r="M4107" s="7">
        <v>0</v>
      </c>
    </row>
    <row r="4108" spans="2:13" customFormat="1" hidden="1">
      <c r="B4108" s="5" t="s">
        <v>3929</v>
      </c>
      <c r="C4108" s="9" t="s">
        <v>204</v>
      </c>
      <c r="D4108" s="7">
        <v>0</v>
      </c>
      <c r="E4108" s="58"/>
      <c r="F4108" s="95"/>
      <c r="G4108" s="7">
        <v>0</v>
      </c>
      <c r="H4108" s="58"/>
      <c r="I4108" s="95"/>
      <c r="J4108" s="7">
        <v>0</v>
      </c>
      <c r="L4108" s="59"/>
      <c r="M4108" s="7">
        <v>0</v>
      </c>
    </row>
    <row r="4109" spans="2:13" customFormat="1" hidden="1">
      <c r="B4109" s="5" t="s">
        <v>3930</v>
      </c>
      <c r="C4109" s="9" t="s">
        <v>206</v>
      </c>
      <c r="D4109" s="7">
        <v>0</v>
      </c>
      <c r="E4109" s="58"/>
      <c r="F4109" s="95"/>
      <c r="G4109" s="7">
        <v>0</v>
      </c>
      <c r="H4109" s="58"/>
      <c r="I4109" s="95"/>
      <c r="J4109" s="7">
        <v>0</v>
      </c>
      <c r="L4109" s="59"/>
      <c r="M4109" s="7">
        <v>0</v>
      </c>
    </row>
    <row r="4110" spans="2:13" customFormat="1" hidden="1">
      <c r="B4110" s="5" t="s">
        <v>3931</v>
      </c>
      <c r="C4110" s="9" t="s">
        <v>208</v>
      </c>
      <c r="D4110" s="7">
        <v>0</v>
      </c>
      <c r="E4110" s="58"/>
      <c r="F4110" s="95"/>
      <c r="G4110" s="7">
        <v>0</v>
      </c>
      <c r="H4110" s="58"/>
      <c r="I4110" s="95"/>
      <c r="J4110" s="7">
        <v>0</v>
      </c>
      <c r="L4110" s="59"/>
      <c r="M4110" s="7">
        <v>0</v>
      </c>
    </row>
    <row r="4111" spans="2:13" customFormat="1" hidden="1">
      <c r="B4111" s="5" t="s">
        <v>3932</v>
      </c>
      <c r="C4111" s="9" t="s">
        <v>210</v>
      </c>
      <c r="D4111" s="7">
        <v>0</v>
      </c>
      <c r="E4111" s="58"/>
      <c r="F4111" s="95"/>
      <c r="G4111" s="7">
        <v>0</v>
      </c>
      <c r="H4111" s="58"/>
      <c r="I4111" s="95"/>
      <c r="J4111" s="7">
        <v>0</v>
      </c>
      <c r="L4111" s="59"/>
      <c r="M4111" s="7">
        <v>0</v>
      </c>
    </row>
    <row r="4112" spans="2:13" customFormat="1" hidden="1">
      <c r="B4112" s="5" t="s">
        <v>3933</v>
      </c>
      <c r="C4112" s="9" t="s">
        <v>212</v>
      </c>
      <c r="D4112" s="7">
        <v>0</v>
      </c>
      <c r="E4112" s="58"/>
      <c r="F4112" s="95"/>
      <c r="G4112" s="7">
        <v>0</v>
      </c>
      <c r="H4112" s="58"/>
      <c r="I4112" s="95"/>
      <c r="J4112" s="7">
        <v>0</v>
      </c>
      <c r="L4112" s="59"/>
      <c r="M4112" s="7">
        <v>0</v>
      </c>
    </row>
    <row r="4113" spans="1:13" customFormat="1" hidden="1">
      <c r="B4113" s="1" t="s">
        <v>3934</v>
      </c>
      <c r="C4113" s="4" t="s">
        <v>214</v>
      </c>
      <c r="D4113" s="10">
        <f>SUM(D4114:D4120)</f>
        <v>0</v>
      </c>
      <c r="E4113" s="58"/>
      <c r="F4113" s="96"/>
      <c r="G4113" s="10">
        <f>SUM(G4114:G4120)</f>
        <v>0</v>
      </c>
      <c r="H4113" s="58"/>
      <c r="I4113" s="96"/>
      <c r="J4113" s="10">
        <f>SUM(J4114:J4120)</f>
        <v>0</v>
      </c>
      <c r="L4113" s="59"/>
      <c r="M4113" s="10">
        <f>SUM(M4114:M4120)</f>
        <v>0</v>
      </c>
    </row>
    <row r="4114" spans="1:13" customFormat="1" hidden="1">
      <c r="B4114" s="5" t="s">
        <v>3935</v>
      </c>
      <c r="C4114" s="9" t="s">
        <v>216</v>
      </c>
      <c r="D4114" s="7">
        <v>0</v>
      </c>
      <c r="E4114" s="58"/>
      <c r="F4114" s="95"/>
      <c r="G4114" s="7">
        <v>0</v>
      </c>
      <c r="H4114" s="58"/>
      <c r="I4114" s="95"/>
      <c r="J4114" s="7">
        <v>0</v>
      </c>
      <c r="L4114" s="59"/>
      <c r="M4114" s="7">
        <v>0</v>
      </c>
    </row>
    <row r="4115" spans="1:13" customFormat="1" hidden="1">
      <c r="B4115" s="5" t="s">
        <v>3935</v>
      </c>
      <c r="C4115" s="9" t="s">
        <v>218</v>
      </c>
      <c r="D4115" s="7">
        <v>0</v>
      </c>
      <c r="E4115" s="58"/>
      <c r="F4115" s="95"/>
      <c r="G4115" s="7">
        <v>0</v>
      </c>
      <c r="H4115" s="58"/>
      <c r="I4115" s="95"/>
      <c r="J4115" s="7">
        <v>0</v>
      </c>
      <c r="L4115" s="59"/>
      <c r="M4115" s="7">
        <v>0</v>
      </c>
    </row>
    <row r="4116" spans="1:13" customFormat="1" hidden="1">
      <c r="B4116" s="5" t="s">
        <v>3936</v>
      </c>
      <c r="C4116" s="9" t="s">
        <v>220</v>
      </c>
      <c r="D4116" s="7">
        <v>0</v>
      </c>
      <c r="E4116" s="58"/>
      <c r="F4116" s="95"/>
      <c r="G4116" s="7">
        <v>0</v>
      </c>
      <c r="H4116" s="58"/>
      <c r="I4116" s="95"/>
      <c r="J4116" s="7">
        <v>0</v>
      </c>
      <c r="L4116" s="59"/>
      <c r="M4116" s="7">
        <v>0</v>
      </c>
    </row>
    <row r="4117" spans="1:13" customFormat="1" hidden="1">
      <c r="B4117" s="5" t="s">
        <v>3937</v>
      </c>
      <c r="C4117" s="9" t="s">
        <v>222</v>
      </c>
      <c r="D4117" s="7">
        <v>0</v>
      </c>
      <c r="E4117" s="58"/>
      <c r="F4117" s="95"/>
      <c r="G4117" s="7">
        <v>0</v>
      </c>
      <c r="H4117" s="58"/>
      <c r="I4117" s="95"/>
      <c r="J4117" s="7">
        <v>0</v>
      </c>
      <c r="L4117" s="59"/>
      <c r="M4117" s="7">
        <v>0</v>
      </c>
    </row>
    <row r="4118" spans="1:13" customFormat="1" hidden="1">
      <c r="B4118" s="5" t="s">
        <v>3938</v>
      </c>
      <c r="C4118" s="9" t="s">
        <v>224</v>
      </c>
      <c r="D4118" s="7">
        <v>0</v>
      </c>
      <c r="E4118" s="58"/>
      <c r="F4118" s="95"/>
      <c r="G4118" s="7">
        <v>0</v>
      </c>
      <c r="H4118" s="58"/>
      <c r="I4118" s="95"/>
      <c r="J4118" s="7">
        <v>0</v>
      </c>
      <c r="L4118" s="59"/>
      <c r="M4118" s="7">
        <v>0</v>
      </c>
    </row>
    <row r="4119" spans="1:13" customFormat="1" hidden="1">
      <c r="B4119" s="5" t="s">
        <v>3939</v>
      </c>
      <c r="C4119" s="9" t="s">
        <v>226</v>
      </c>
      <c r="D4119" s="7">
        <v>0</v>
      </c>
      <c r="E4119" s="58"/>
      <c r="F4119" s="95"/>
      <c r="G4119" s="7">
        <v>0</v>
      </c>
      <c r="H4119" s="58"/>
      <c r="I4119" s="95"/>
      <c r="J4119" s="7">
        <v>0</v>
      </c>
      <c r="L4119" s="59"/>
      <c r="M4119" s="7">
        <v>0</v>
      </c>
    </row>
    <row r="4120" spans="1:13" customFormat="1" hidden="1">
      <c r="B4120" s="5" t="s">
        <v>3940</v>
      </c>
      <c r="C4120" s="9" t="s">
        <v>228</v>
      </c>
      <c r="D4120" s="7">
        <v>0</v>
      </c>
      <c r="E4120" s="58"/>
      <c r="F4120" s="95"/>
      <c r="G4120" s="7">
        <v>0</v>
      </c>
      <c r="H4120" s="58"/>
      <c r="I4120" s="95"/>
      <c r="J4120" s="7">
        <v>0</v>
      </c>
      <c r="L4120" s="59"/>
      <c r="M4120" s="7">
        <v>0</v>
      </c>
    </row>
    <row r="4121" spans="1:13" hidden="1">
      <c r="A4121" s="21" t="s">
        <v>5618</v>
      </c>
      <c r="B4121" s="99" t="s">
        <v>5876</v>
      </c>
      <c r="C4121" s="71" t="s">
        <v>230</v>
      </c>
      <c r="D4121" s="125">
        <f>SUM(D4122:D4123)</f>
        <v>3000</v>
      </c>
      <c r="E4121" s="108"/>
      <c r="F4121" s="126"/>
      <c r="G4121" s="125">
        <f>SUM(G4122:G4123)</f>
        <v>0</v>
      </c>
      <c r="H4121" s="108"/>
      <c r="I4121" s="126"/>
      <c r="J4121" s="125">
        <f>SUM(J4122:J4123)</f>
        <v>0</v>
      </c>
      <c r="L4121" s="65"/>
      <c r="M4121" s="125">
        <f>SUM(M4122:M4123)</f>
        <v>0</v>
      </c>
    </row>
    <row r="4122" spans="1:13" hidden="1">
      <c r="A4122" s="21" t="s">
        <v>5618</v>
      </c>
      <c r="B4122" s="30" t="s">
        <v>5877</v>
      </c>
      <c r="C4122" s="36" t="s">
        <v>232</v>
      </c>
      <c r="D4122" s="128">
        <v>3000</v>
      </c>
      <c r="E4122" s="108">
        <f>IF(D4122&lt;G4122,G4122-D4122,0)</f>
        <v>0</v>
      </c>
      <c r="F4122" s="108">
        <f>IF(D4122&gt;G4122,D4122-G4122,0)</f>
        <v>3000</v>
      </c>
      <c r="G4122" s="128">
        <v>0</v>
      </c>
      <c r="H4122" s="108"/>
      <c r="I4122" s="108"/>
      <c r="J4122" s="128">
        <f>+G4122+H4122-I4122</f>
        <v>0</v>
      </c>
      <c r="L4122" s="65"/>
      <c r="M4122" s="128">
        <f>+J4122+K4122-L4122</f>
        <v>0</v>
      </c>
    </row>
    <row r="4123" spans="1:13" customFormat="1" hidden="1">
      <c r="B4123" s="5" t="s">
        <v>3941</v>
      </c>
      <c r="C4123" s="9" t="s">
        <v>234</v>
      </c>
      <c r="D4123" s="7">
        <v>0</v>
      </c>
      <c r="E4123" s="58"/>
      <c r="F4123" s="95"/>
      <c r="G4123" s="7">
        <v>0</v>
      </c>
      <c r="H4123" s="58"/>
      <c r="I4123" s="95"/>
      <c r="J4123" s="7">
        <v>0</v>
      </c>
      <c r="L4123" s="59"/>
      <c r="M4123" s="7">
        <v>0</v>
      </c>
    </row>
    <row r="4124" spans="1:13" customFormat="1" hidden="1">
      <c r="B4124" s="1" t="s">
        <v>3942</v>
      </c>
      <c r="C4124" s="4" t="s">
        <v>236</v>
      </c>
      <c r="D4124" s="10">
        <f>SUM(D4125:D4128)</f>
        <v>0</v>
      </c>
      <c r="E4124" s="58"/>
      <c r="F4124" s="96"/>
      <c r="G4124" s="10">
        <f>SUM(G4125:G4128)</f>
        <v>0</v>
      </c>
      <c r="H4124" s="58"/>
      <c r="I4124" s="96"/>
      <c r="J4124" s="10">
        <f>SUM(J4125:J4128)</f>
        <v>0</v>
      </c>
      <c r="L4124" s="59"/>
      <c r="M4124" s="10">
        <f>SUM(M4125:M4128)</f>
        <v>0</v>
      </c>
    </row>
    <row r="4125" spans="1:13" customFormat="1" hidden="1">
      <c r="B4125" s="5" t="s">
        <v>3943</v>
      </c>
      <c r="C4125" s="9" t="s">
        <v>238</v>
      </c>
      <c r="D4125" s="7">
        <v>0</v>
      </c>
      <c r="E4125" s="58"/>
      <c r="F4125" s="95"/>
      <c r="G4125" s="7">
        <v>0</v>
      </c>
      <c r="H4125" s="58"/>
      <c r="I4125" s="95"/>
      <c r="J4125" s="7">
        <v>0</v>
      </c>
      <c r="L4125" s="59"/>
      <c r="M4125" s="7">
        <v>0</v>
      </c>
    </row>
    <row r="4126" spans="1:13" customFormat="1" hidden="1">
      <c r="B4126" s="5" t="s">
        <v>3944</v>
      </c>
      <c r="C4126" s="9" t="s">
        <v>240</v>
      </c>
      <c r="D4126" s="7">
        <v>0</v>
      </c>
      <c r="E4126" s="58"/>
      <c r="F4126" s="95"/>
      <c r="G4126" s="7">
        <v>0</v>
      </c>
      <c r="H4126" s="58"/>
      <c r="I4126" s="95"/>
      <c r="J4126" s="7">
        <v>0</v>
      </c>
      <c r="L4126" s="59"/>
      <c r="M4126" s="7">
        <v>0</v>
      </c>
    </row>
    <row r="4127" spans="1:13" customFormat="1" hidden="1">
      <c r="B4127" s="5" t="s">
        <v>3945</v>
      </c>
      <c r="C4127" s="9" t="s">
        <v>242</v>
      </c>
      <c r="D4127" s="7">
        <v>0</v>
      </c>
      <c r="E4127" s="58"/>
      <c r="F4127" s="95"/>
      <c r="G4127" s="7">
        <v>0</v>
      </c>
      <c r="H4127" s="58"/>
      <c r="I4127" s="95"/>
      <c r="J4127" s="7">
        <v>0</v>
      </c>
      <c r="L4127" s="59"/>
      <c r="M4127" s="7">
        <v>0</v>
      </c>
    </row>
    <row r="4128" spans="1:13" customFormat="1" hidden="1">
      <c r="B4128" s="5" t="s">
        <v>3946</v>
      </c>
      <c r="C4128" s="9" t="s">
        <v>244</v>
      </c>
      <c r="D4128" s="7">
        <v>0</v>
      </c>
      <c r="E4128" s="58"/>
      <c r="F4128" s="95"/>
      <c r="G4128" s="7">
        <v>0</v>
      </c>
      <c r="H4128" s="58"/>
      <c r="I4128" s="95"/>
      <c r="J4128" s="7">
        <v>0</v>
      </c>
      <c r="L4128" s="59"/>
      <c r="M4128" s="7">
        <v>0</v>
      </c>
    </row>
    <row r="4129" spans="1:13" customFormat="1" hidden="1">
      <c r="B4129" s="1" t="s">
        <v>3947</v>
      </c>
      <c r="C4129" s="4" t="s">
        <v>246</v>
      </c>
      <c r="D4129" s="10">
        <f>SUM(D4130:D4131)</f>
        <v>0</v>
      </c>
      <c r="E4129" s="58"/>
      <c r="F4129" s="96"/>
      <c r="G4129" s="10">
        <f>SUM(G4130:G4131)</f>
        <v>0</v>
      </c>
      <c r="H4129" s="58"/>
      <c r="I4129" s="96"/>
      <c r="J4129" s="10">
        <f>SUM(J4130:J4131)</f>
        <v>0</v>
      </c>
      <c r="L4129" s="59"/>
      <c r="M4129" s="10">
        <f>SUM(M4130:M4131)</f>
        <v>0</v>
      </c>
    </row>
    <row r="4130" spans="1:13" customFormat="1" hidden="1">
      <c r="B4130" s="5" t="s">
        <v>3948</v>
      </c>
      <c r="C4130" s="9" t="s">
        <v>248</v>
      </c>
      <c r="D4130" s="7">
        <v>0</v>
      </c>
      <c r="E4130" s="58"/>
      <c r="F4130" s="95"/>
      <c r="G4130" s="7">
        <v>0</v>
      </c>
      <c r="H4130" s="58"/>
      <c r="I4130" s="95"/>
      <c r="J4130" s="7">
        <v>0</v>
      </c>
      <c r="L4130" s="59"/>
      <c r="M4130" s="7">
        <v>0</v>
      </c>
    </row>
    <row r="4131" spans="1:13" customFormat="1" hidden="1">
      <c r="B4131" s="5" t="s">
        <v>3949</v>
      </c>
      <c r="C4131" s="9" t="s">
        <v>250</v>
      </c>
      <c r="D4131" s="7">
        <v>0</v>
      </c>
      <c r="E4131" s="58"/>
      <c r="F4131" s="95"/>
      <c r="G4131" s="7">
        <v>0</v>
      </c>
      <c r="H4131" s="58"/>
      <c r="I4131" s="95"/>
      <c r="J4131" s="7">
        <v>0</v>
      </c>
      <c r="L4131" s="59"/>
      <c r="M4131" s="7">
        <v>0</v>
      </c>
    </row>
    <row r="4132" spans="1:13" customFormat="1" hidden="1">
      <c r="B4132" s="1" t="s">
        <v>3950</v>
      </c>
      <c r="C4132" s="4" t="s">
        <v>252</v>
      </c>
      <c r="D4132" s="10">
        <f>SUM(D4133:D4141)</f>
        <v>0</v>
      </c>
      <c r="E4132" s="58"/>
      <c r="F4132" s="96"/>
      <c r="G4132" s="10">
        <f>SUM(G4133:G4141)</f>
        <v>0</v>
      </c>
      <c r="H4132" s="58"/>
      <c r="I4132" s="96"/>
      <c r="J4132" s="10">
        <f>SUM(J4133:J4141)</f>
        <v>0</v>
      </c>
      <c r="L4132" s="59"/>
      <c r="M4132" s="10">
        <f>SUM(M4133:M4141)</f>
        <v>0</v>
      </c>
    </row>
    <row r="4133" spans="1:13" customFormat="1" hidden="1">
      <c r="B4133" s="5" t="s">
        <v>3951</v>
      </c>
      <c r="C4133" s="9" t="s">
        <v>254</v>
      </c>
      <c r="D4133" s="7">
        <v>0</v>
      </c>
      <c r="E4133" s="58"/>
      <c r="F4133" s="95"/>
      <c r="G4133" s="7">
        <v>0</v>
      </c>
      <c r="H4133" s="58"/>
      <c r="I4133" s="95"/>
      <c r="J4133" s="7">
        <v>0</v>
      </c>
      <c r="L4133" s="59"/>
      <c r="M4133" s="7">
        <v>0</v>
      </c>
    </row>
    <row r="4134" spans="1:13" customFormat="1" hidden="1">
      <c r="B4134" s="5" t="s">
        <v>3952</v>
      </c>
      <c r="C4134" s="9" t="s">
        <v>256</v>
      </c>
      <c r="D4134" s="7">
        <v>0</v>
      </c>
      <c r="E4134" s="58"/>
      <c r="F4134" s="95"/>
      <c r="G4134" s="7">
        <v>0</v>
      </c>
      <c r="H4134" s="58"/>
      <c r="I4134" s="95"/>
      <c r="J4134" s="7">
        <v>0</v>
      </c>
      <c r="L4134" s="59"/>
      <c r="M4134" s="7">
        <v>0</v>
      </c>
    </row>
    <row r="4135" spans="1:13" customFormat="1" hidden="1">
      <c r="B4135" s="5" t="s">
        <v>3953</v>
      </c>
      <c r="C4135" s="9" t="s">
        <v>258</v>
      </c>
      <c r="D4135" s="7">
        <v>0</v>
      </c>
      <c r="E4135" s="58"/>
      <c r="F4135" s="95"/>
      <c r="G4135" s="7">
        <v>0</v>
      </c>
      <c r="H4135" s="58"/>
      <c r="I4135" s="95"/>
      <c r="J4135" s="7">
        <v>0</v>
      </c>
      <c r="L4135" s="59"/>
      <c r="M4135" s="7">
        <v>0</v>
      </c>
    </row>
    <row r="4136" spans="1:13" customFormat="1" hidden="1">
      <c r="B4136" s="5" t="s">
        <v>3954</v>
      </c>
      <c r="C4136" s="9" t="s">
        <v>260</v>
      </c>
      <c r="D4136" s="7">
        <v>0</v>
      </c>
      <c r="E4136" s="58"/>
      <c r="F4136" s="95"/>
      <c r="G4136" s="7">
        <v>0</v>
      </c>
      <c r="H4136" s="58"/>
      <c r="I4136" s="95"/>
      <c r="J4136" s="7">
        <v>0</v>
      </c>
      <c r="L4136" s="59"/>
      <c r="M4136" s="7">
        <v>0</v>
      </c>
    </row>
    <row r="4137" spans="1:13" customFormat="1" hidden="1">
      <c r="B4137" s="5" t="s">
        <v>3955</v>
      </c>
      <c r="C4137" s="9" t="s">
        <v>262</v>
      </c>
      <c r="D4137" s="7">
        <v>0</v>
      </c>
      <c r="E4137" s="58"/>
      <c r="F4137" s="95"/>
      <c r="G4137" s="7">
        <v>0</v>
      </c>
      <c r="H4137" s="58"/>
      <c r="I4137" s="95"/>
      <c r="J4137" s="7">
        <v>0</v>
      </c>
      <c r="L4137" s="59"/>
      <c r="M4137" s="7">
        <v>0</v>
      </c>
    </row>
    <row r="4138" spans="1:13" customFormat="1" hidden="1">
      <c r="B4138" s="5" t="s">
        <v>3956</v>
      </c>
      <c r="C4138" s="9" t="s">
        <v>264</v>
      </c>
      <c r="D4138" s="7">
        <v>0</v>
      </c>
      <c r="E4138" s="58"/>
      <c r="F4138" s="95"/>
      <c r="G4138" s="7">
        <v>0</v>
      </c>
      <c r="H4138" s="58"/>
      <c r="I4138" s="95"/>
      <c r="J4138" s="7">
        <v>0</v>
      </c>
      <c r="L4138" s="59"/>
      <c r="M4138" s="7">
        <v>0</v>
      </c>
    </row>
    <row r="4139" spans="1:13" customFormat="1" hidden="1">
      <c r="B4139" s="5" t="s">
        <v>3957</v>
      </c>
      <c r="C4139" s="9" t="s">
        <v>266</v>
      </c>
      <c r="D4139" s="7">
        <v>0</v>
      </c>
      <c r="E4139" s="58"/>
      <c r="F4139" s="95"/>
      <c r="G4139" s="7">
        <v>0</v>
      </c>
      <c r="H4139" s="58"/>
      <c r="I4139" s="95"/>
      <c r="J4139" s="7">
        <v>0</v>
      </c>
      <c r="L4139" s="59"/>
      <c r="M4139" s="7">
        <v>0</v>
      </c>
    </row>
    <row r="4140" spans="1:13" customFormat="1" hidden="1">
      <c r="B4140" s="5" t="s">
        <v>3958</v>
      </c>
      <c r="C4140" s="9" t="s">
        <v>268</v>
      </c>
      <c r="D4140" s="7">
        <v>0</v>
      </c>
      <c r="E4140" s="58"/>
      <c r="F4140" s="95"/>
      <c r="G4140" s="7">
        <v>0</v>
      </c>
      <c r="H4140" s="58"/>
      <c r="I4140" s="95"/>
      <c r="J4140" s="7">
        <v>0</v>
      </c>
      <c r="L4140" s="59"/>
      <c r="M4140" s="7">
        <v>0</v>
      </c>
    </row>
    <row r="4141" spans="1:13" customFormat="1" hidden="1">
      <c r="B4141" s="5" t="s">
        <v>3959</v>
      </c>
      <c r="C4141" s="9" t="s">
        <v>270</v>
      </c>
      <c r="D4141" s="7">
        <v>0</v>
      </c>
      <c r="E4141" s="58"/>
      <c r="F4141" s="95"/>
      <c r="G4141" s="7">
        <v>0</v>
      </c>
      <c r="H4141" s="58"/>
      <c r="I4141" s="95"/>
      <c r="J4141" s="7">
        <v>0</v>
      </c>
      <c r="L4141" s="59"/>
      <c r="M4141" s="7">
        <v>0</v>
      </c>
    </row>
    <row r="4142" spans="1:13" hidden="1">
      <c r="A4142" s="21" t="s">
        <v>5618</v>
      </c>
      <c r="B4142" s="67" t="s">
        <v>5878</v>
      </c>
      <c r="C4142" s="67" t="s">
        <v>271</v>
      </c>
      <c r="D4142" s="130">
        <f>D4143+D4155+D4166+D4177+D4191+D4202+D4210+D4223+D4229</f>
        <v>2900</v>
      </c>
      <c r="E4142" s="108"/>
      <c r="F4142" s="106"/>
      <c r="G4142" s="130">
        <f>G4143+G4155+G4166+G4177+G4191+G4202+G4210+G4223+G4229</f>
        <v>0</v>
      </c>
      <c r="H4142" s="108"/>
      <c r="I4142" s="106"/>
      <c r="J4142" s="130">
        <f>J4143+J4155+J4166+J4177+J4191+J4202+J4210+J4223+J4229</f>
        <v>0</v>
      </c>
      <c r="L4142" s="65"/>
      <c r="M4142" s="130">
        <f>M4143+M4155+M4166+M4177+M4191+M4202+M4210+M4223+M4229</f>
        <v>0</v>
      </c>
    </row>
    <row r="4143" spans="1:13" hidden="1">
      <c r="A4143" s="21" t="s">
        <v>5618</v>
      </c>
      <c r="B4143" s="99" t="s">
        <v>5879</v>
      </c>
      <c r="C4143" s="71" t="s">
        <v>273</v>
      </c>
      <c r="D4143" s="127">
        <f>SUM(D4144:D4154)</f>
        <v>1000</v>
      </c>
      <c r="E4143" s="108"/>
      <c r="F4143" s="126"/>
      <c r="G4143" s="127">
        <f>SUM(G4144:G4154)</f>
        <v>0</v>
      </c>
      <c r="H4143" s="108"/>
      <c r="I4143" s="126"/>
      <c r="J4143" s="127">
        <f>SUM(J4144:J4154)</f>
        <v>0</v>
      </c>
      <c r="L4143" s="65"/>
      <c r="M4143" s="127">
        <f>SUM(M4144:M4154)</f>
        <v>0</v>
      </c>
    </row>
    <row r="4144" spans="1:13" customFormat="1" hidden="1">
      <c r="B4144" s="5" t="s">
        <v>3960</v>
      </c>
      <c r="C4144" s="9" t="s">
        <v>275</v>
      </c>
      <c r="D4144" s="7">
        <v>0</v>
      </c>
      <c r="E4144" s="58"/>
      <c r="F4144" s="95"/>
      <c r="G4144" s="7">
        <v>0</v>
      </c>
      <c r="H4144" s="58"/>
      <c r="I4144" s="95"/>
      <c r="J4144" s="7">
        <v>0</v>
      </c>
      <c r="L4144" s="59"/>
      <c r="M4144" s="7">
        <v>0</v>
      </c>
    </row>
    <row r="4145" spans="1:13" customFormat="1" hidden="1">
      <c r="B4145" s="5" t="s">
        <v>3961</v>
      </c>
      <c r="C4145" s="9" t="s">
        <v>277</v>
      </c>
      <c r="D4145" s="7">
        <v>0</v>
      </c>
      <c r="E4145" s="58"/>
      <c r="F4145" s="95"/>
      <c r="G4145" s="7">
        <v>0</v>
      </c>
      <c r="H4145" s="58"/>
      <c r="I4145" s="95"/>
      <c r="J4145" s="7">
        <v>0</v>
      </c>
      <c r="L4145" s="59"/>
      <c r="M4145" s="7">
        <v>0</v>
      </c>
    </row>
    <row r="4146" spans="1:13" customFormat="1" hidden="1">
      <c r="B4146" s="5" t="s">
        <v>3962</v>
      </c>
      <c r="C4146" s="9" t="s">
        <v>279</v>
      </c>
      <c r="D4146" s="7">
        <v>0</v>
      </c>
      <c r="E4146" s="58"/>
      <c r="F4146" s="95"/>
      <c r="G4146" s="7">
        <v>0</v>
      </c>
      <c r="H4146" s="58"/>
      <c r="I4146" s="95"/>
      <c r="J4146" s="7">
        <v>0</v>
      </c>
      <c r="L4146" s="59"/>
      <c r="M4146" s="7">
        <v>0</v>
      </c>
    </row>
    <row r="4147" spans="1:13" hidden="1">
      <c r="A4147" s="21" t="s">
        <v>5618</v>
      </c>
      <c r="B4147" s="30" t="s">
        <v>5880</v>
      </c>
      <c r="C4147" s="36" t="s">
        <v>281</v>
      </c>
      <c r="D4147" s="129">
        <v>1000</v>
      </c>
      <c r="E4147" s="108">
        <f>IF(D4147&lt;G4147,G4147-D4147,0)</f>
        <v>0</v>
      </c>
      <c r="F4147" s="108">
        <f>IF(D4147&gt;G4147,D4147-G4147,0)</f>
        <v>1000</v>
      </c>
      <c r="G4147" s="129">
        <v>0</v>
      </c>
      <c r="H4147" s="108"/>
      <c r="I4147" s="108"/>
      <c r="J4147" s="128">
        <f>+G4147+H4147-I4147</f>
        <v>0</v>
      </c>
      <c r="L4147" s="65"/>
      <c r="M4147" s="128">
        <f>+J4147+K4147-L4147</f>
        <v>0</v>
      </c>
    </row>
    <row r="4148" spans="1:13" customFormat="1" hidden="1">
      <c r="B4148" s="5" t="s">
        <v>3963</v>
      </c>
      <c r="C4148" s="9" t="s">
        <v>283</v>
      </c>
      <c r="D4148" s="7">
        <v>0</v>
      </c>
      <c r="E4148" s="58"/>
      <c r="F4148" s="95"/>
      <c r="G4148" s="7">
        <v>0</v>
      </c>
      <c r="H4148" s="58"/>
      <c r="I4148" s="95"/>
      <c r="J4148" s="7">
        <v>0</v>
      </c>
      <c r="L4148" s="59"/>
      <c r="M4148" s="7">
        <v>0</v>
      </c>
    </row>
    <row r="4149" spans="1:13" customFormat="1" hidden="1">
      <c r="B4149" s="5" t="s">
        <v>3964</v>
      </c>
      <c r="C4149" s="9" t="s">
        <v>285</v>
      </c>
      <c r="D4149" s="7">
        <v>0</v>
      </c>
      <c r="E4149" s="58"/>
      <c r="F4149" s="95"/>
      <c r="G4149" s="7">
        <v>0</v>
      </c>
      <c r="H4149" s="58"/>
      <c r="I4149" s="95"/>
      <c r="J4149" s="7">
        <v>0</v>
      </c>
      <c r="L4149" s="59"/>
      <c r="M4149" s="7">
        <v>0</v>
      </c>
    </row>
    <row r="4150" spans="1:13" customFormat="1" hidden="1">
      <c r="B4150" s="5" t="s">
        <v>3965</v>
      </c>
      <c r="C4150" s="9" t="s">
        <v>287</v>
      </c>
      <c r="D4150" s="7">
        <v>0</v>
      </c>
      <c r="E4150" s="58"/>
      <c r="F4150" s="95"/>
      <c r="G4150" s="7">
        <v>0</v>
      </c>
      <c r="H4150" s="58"/>
      <c r="I4150" s="95"/>
      <c r="J4150" s="7">
        <v>0</v>
      </c>
      <c r="L4150" s="59"/>
      <c r="M4150" s="7">
        <v>0</v>
      </c>
    </row>
    <row r="4151" spans="1:13" customFormat="1" hidden="1">
      <c r="B4151" s="5" t="s">
        <v>3966</v>
      </c>
      <c r="C4151" s="9" t="s">
        <v>289</v>
      </c>
      <c r="D4151" s="7">
        <v>0</v>
      </c>
      <c r="E4151" s="58"/>
      <c r="F4151" s="95"/>
      <c r="G4151" s="7">
        <v>0</v>
      </c>
      <c r="H4151" s="58"/>
      <c r="I4151" s="95"/>
      <c r="J4151" s="7">
        <v>0</v>
      </c>
      <c r="L4151" s="59"/>
      <c r="M4151" s="7">
        <v>0</v>
      </c>
    </row>
    <row r="4152" spans="1:13" customFormat="1" hidden="1">
      <c r="B4152" s="5" t="s">
        <v>3967</v>
      </c>
      <c r="C4152" s="9" t="s">
        <v>291</v>
      </c>
      <c r="D4152" s="7">
        <v>0</v>
      </c>
      <c r="E4152" s="58"/>
      <c r="F4152" s="95"/>
      <c r="G4152" s="7">
        <v>0</v>
      </c>
      <c r="H4152" s="58"/>
      <c r="I4152" s="95"/>
      <c r="J4152" s="7">
        <v>0</v>
      </c>
      <c r="L4152" s="59"/>
      <c r="M4152" s="7">
        <v>0</v>
      </c>
    </row>
    <row r="4153" spans="1:13" customFormat="1" hidden="1">
      <c r="B4153" s="5" t="s">
        <v>3968</v>
      </c>
      <c r="C4153" s="9" t="s">
        <v>293</v>
      </c>
      <c r="D4153" s="7">
        <v>0</v>
      </c>
      <c r="E4153" s="58"/>
      <c r="F4153" s="95"/>
      <c r="G4153" s="7">
        <v>0</v>
      </c>
      <c r="H4153" s="58"/>
      <c r="I4153" s="95"/>
      <c r="J4153" s="7">
        <v>0</v>
      </c>
      <c r="L4153" s="59"/>
      <c r="M4153" s="7">
        <v>0</v>
      </c>
    </row>
    <row r="4154" spans="1:13" customFormat="1" hidden="1">
      <c r="B4154" s="5" t="s">
        <v>3969</v>
      </c>
      <c r="C4154" s="9" t="s">
        <v>295</v>
      </c>
      <c r="D4154" s="7">
        <v>0</v>
      </c>
      <c r="E4154" s="58"/>
      <c r="F4154" s="95"/>
      <c r="G4154" s="7">
        <v>0</v>
      </c>
      <c r="H4154" s="58"/>
      <c r="I4154" s="95"/>
      <c r="J4154" s="7">
        <v>0</v>
      </c>
      <c r="L4154" s="59"/>
      <c r="M4154" s="7">
        <v>0</v>
      </c>
    </row>
    <row r="4155" spans="1:13" customFormat="1" hidden="1">
      <c r="B4155" s="1" t="s">
        <v>3970</v>
      </c>
      <c r="C4155" s="4" t="s">
        <v>297</v>
      </c>
      <c r="D4155" s="10">
        <f>SUM(D4156:D4165)</f>
        <v>0</v>
      </c>
      <c r="E4155" s="58"/>
      <c r="F4155" s="96"/>
      <c r="G4155" s="10">
        <f>SUM(G4156:G4165)</f>
        <v>0</v>
      </c>
      <c r="H4155" s="58"/>
      <c r="I4155" s="96"/>
      <c r="J4155" s="10">
        <f>SUM(J4156:J4165)</f>
        <v>0</v>
      </c>
      <c r="L4155" s="59"/>
      <c r="M4155" s="10">
        <f>SUM(M4156:M4165)</f>
        <v>0</v>
      </c>
    </row>
    <row r="4156" spans="1:13" customFormat="1" hidden="1">
      <c r="B4156" s="5" t="s">
        <v>3971</v>
      </c>
      <c r="C4156" s="9" t="s">
        <v>299</v>
      </c>
      <c r="D4156" s="7">
        <v>0</v>
      </c>
      <c r="E4156" s="58"/>
      <c r="F4156" s="95"/>
      <c r="G4156" s="7">
        <v>0</v>
      </c>
      <c r="H4156" s="58"/>
      <c r="I4156" s="95"/>
      <c r="J4156" s="7">
        <v>0</v>
      </c>
      <c r="L4156" s="59"/>
      <c r="M4156" s="7">
        <v>0</v>
      </c>
    </row>
    <row r="4157" spans="1:13" customFormat="1" hidden="1">
      <c r="B4157" s="5" t="s">
        <v>3972</v>
      </c>
      <c r="C4157" s="9" t="s">
        <v>301</v>
      </c>
      <c r="D4157" s="7">
        <v>0</v>
      </c>
      <c r="E4157" s="58"/>
      <c r="F4157" s="95"/>
      <c r="G4157" s="7">
        <v>0</v>
      </c>
      <c r="H4157" s="58"/>
      <c r="I4157" s="95"/>
      <c r="J4157" s="7">
        <v>0</v>
      </c>
      <c r="L4157" s="59"/>
      <c r="M4157" s="7">
        <v>0</v>
      </c>
    </row>
    <row r="4158" spans="1:13" customFormat="1" hidden="1">
      <c r="B4158" s="5" t="s">
        <v>3973</v>
      </c>
      <c r="C4158" s="9" t="s">
        <v>303</v>
      </c>
      <c r="D4158" s="7">
        <v>0</v>
      </c>
      <c r="E4158" s="58"/>
      <c r="F4158" s="95"/>
      <c r="G4158" s="7">
        <v>0</v>
      </c>
      <c r="H4158" s="58"/>
      <c r="I4158" s="95"/>
      <c r="J4158" s="7">
        <v>0</v>
      </c>
      <c r="L4158" s="59"/>
      <c r="M4158" s="7">
        <v>0</v>
      </c>
    </row>
    <row r="4159" spans="1:13" customFormat="1" hidden="1">
      <c r="B4159" s="5" t="s">
        <v>3974</v>
      </c>
      <c r="C4159" s="9" t="s">
        <v>305</v>
      </c>
      <c r="D4159" s="7">
        <v>0</v>
      </c>
      <c r="E4159" s="58"/>
      <c r="F4159" s="95"/>
      <c r="G4159" s="7">
        <v>0</v>
      </c>
      <c r="H4159" s="58"/>
      <c r="I4159" s="95"/>
      <c r="J4159" s="7">
        <v>0</v>
      </c>
      <c r="L4159" s="59"/>
      <c r="M4159" s="7">
        <v>0</v>
      </c>
    </row>
    <row r="4160" spans="1:13" customFormat="1" hidden="1">
      <c r="B4160" s="5" t="s">
        <v>3975</v>
      </c>
      <c r="C4160" s="9" t="s">
        <v>307</v>
      </c>
      <c r="D4160" s="7">
        <v>0</v>
      </c>
      <c r="E4160" s="58"/>
      <c r="F4160" s="95"/>
      <c r="G4160" s="7">
        <v>0</v>
      </c>
      <c r="H4160" s="58"/>
      <c r="I4160" s="95"/>
      <c r="J4160" s="7">
        <v>0</v>
      </c>
      <c r="L4160" s="59"/>
      <c r="M4160" s="7">
        <v>0</v>
      </c>
    </row>
    <row r="4161" spans="2:13" customFormat="1" hidden="1">
      <c r="B4161" s="5" t="s">
        <v>3976</v>
      </c>
      <c r="C4161" s="9" t="s">
        <v>309</v>
      </c>
      <c r="D4161" s="7">
        <v>0</v>
      </c>
      <c r="E4161" s="58"/>
      <c r="F4161" s="95"/>
      <c r="G4161" s="7">
        <v>0</v>
      </c>
      <c r="H4161" s="58"/>
      <c r="I4161" s="95"/>
      <c r="J4161" s="7">
        <v>0</v>
      </c>
      <c r="L4161" s="59"/>
      <c r="M4161" s="7">
        <v>0</v>
      </c>
    </row>
    <row r="4162" spans="2:13" customFormat="1" hidden="1">
      <c r="B4162" s="5" t="s">
        <v>3977</v>
      </c>
      <c r="C4162" s="9" t="s">
        <v>311</v>
      </c>
      <c r="D4162" s="7">
        <v>0</v>
      </c>
      <c r="E4162" s="58"/>
      <c r="F4162" s="95"/>
      <c r="G4162" s="7">
        <v>0</v>
      </c>
      <c r="H4162" s="58"/>
      <c r="I4162" s="95"/>
      <c r="J4162" s="7">
        <v>0</v>
      </c>
      <c r="L4162" s="59"/>
      <c r="M4162" s="7">
        <v>0</v>
      </c>
    </row>
    <row r="4163" spans="2:13" customFormat="1" hidden="1">
      <c r="B4163" s="5" t="s">
        <v>3978</v>
      </c>
      <c r="C4163" s="9" t="s">
        <v>313</v>
      </c>
      <c r="D4163" s="7">
        <v>0</v>
      </c>
      <c r="E4163" s="58"/>
      <c r="F4163" s="95"/>
      <c r="G4163" s="7">
        <v>0</v>
      </c>
      <c r="H4163" s="58"/>
      <c r="I4163" s="95"/>
      <c r="J4163" s="7">
        <v>0</v>
      </c>
      <c r="L4163" s="59"/>
      <c r="M4163" s="7">
        <v>0</v>
      </c>
    </row>
    <row r="4164" spans="2:13" customFormat="1" hidden="1">
      <c r="B4164" s="5" t="s">
        <v>3979</v>
      </c>
      <c r="C4164" s="9" t="s">
        <v>315</v>
      </c>
      <c r="D4164" s="7">
        <v>0</v>
      </c>
      <c r="E4164" s="58"/>
      <c r="F4164" s="95"/>
      <c r="G4164" s="7">
        <v>0</v>
      </c>
      <c r="H4164" s="58"/>
      <c r="I4164" s="95"/>
      <c r="J4164" s="7">
        <v>0</v>
      </c>
      <c r="L4164" s="59"/>
      <c r="M4164" s="7">
        <v>0</v>
      </c>
    </row>
    <row r="4165" spans="2:13" customFormat="1" hidden="1">
      <c r="B4165" s="5" t="s">
        <v>3980</v>
      </c>
      <c r="C4165" s="9" t="s">
        <v>317</v>
      </c>
      <c r="D4165" s="7">
        <v>0</v>
      </c>
      <c r="E4165" s="58"/>
      <c r="F4165" s="95"/>
      <c r="G4165" s="7">
        <v>0</v>
      </c>
      <c r="H4165" s="58"/>
      <c r="I4165" s="95"/>
      <c r="J4165" s="7">
        <v>0</v>
      </c>
      <c r="L4165" s="59"/>
      <c r="M4165" s="7">
        <v>0</v>
      </c>
    </row>
    <row r="4166" spans="2:13" customFormat="1" hidden="1">
      <c r="B4166" s="1" t="s">
        <v>3981</v>
      </c>
      <c r="C4166" s="4" t="s">
        <v>5452</v>
      </c>
      <c r="D4166" s="10">
        <f>SUM(D4167:D4176)</f>
        <v>0</v>
      </c>
      <c r="E4166" s="58"/>
      <c r="F4166" s="96"/>
      <c r="G4166" s="10">
        <f>SUM(G4167:G4176)</f>
        <v>0</v>
      </c>
      <c r="H4166" s="58"/>
      <c r="I4166" s="96"/>
      <c r="J4166" s="10">
        <f>SUM(J4167:J4176)</f>
        <v>0</v>
      </c>
      <c r="L4166" s="59"/>
      <c r="M4166" s="10">
        <f>SUM(M4167:M4176)</f>
        <v>0</v>
      </c>
    </row>
    <row r="4167" spans="2:13" customFormat="1" hidden="1">
      <c r="B4167" s="5" t="s">
        <v>3982</v>
      </c>
      <c r="C4167" s="9" t="s">
        <v>320</v>
      </c>
      <c r="D4167" s="7">
        <v>0</v>
      </c>
      <c r="E4167" s="58"/>
      <c r="F4167" s="95"/>
      <c r="G4167" s="7">
        <v>0</v>
      </c>
      <c r="H4167" s="58"/>
      <c r="I4167" s="95"/>
      <c r="J4167" s="7">
        <v>0</v>
      </c>
      <c r="L4167" s="59"/>
      <c r="M4167" s="7">
        <v>0</v>
      </c>
    </row>
    <row r="4168" spans="2:13" customFormat="1" hidden="1">
      <c r="B4168" s="5" t="s">
        <v>3983</v>
      </c>
      <c r="C4168" s="9" t="s">
        <v>322</v>
      </c>
      <c r="D4168" s="7">
        <v>0</v>
      </c>
      <c r="E4168" s="58"/>
      <c r="F4168" s="95"/>
      <c r="G4168" s="7">
        <v>0</v>
      </c>
      <c r="H4168" s="58"/>
      <c r="I4168" s="95"/>
      <c r="J4168" s="7">
        <v>0</v>
      </c>
      <c r="L4168" s="59"/>
      <c r="M4168" s="7">
        <v>0</v>
      </c>
    </row>
    <row r="4169" spans="2:13" customFormat="1" hidden="1">
      <c r="B4169" s="5" t="s">
        <v>3984</v>
      </c>
      <c r="C4169" s="9" t="s">
        <v>324</v>
      </c>
      <c r="D4169" s="7">
        <v>0</v>
      </c>
      <c r="E4169" s="58"/>
      <c r="F4169" s="95"/>
      <c r="G4169" s="7">
        <v>0</v>
      </c>
      <c r="H4169" s="58"/>
      <c r="I4169" s="95"/>
      <c r="J4169" s="7">
        <v>0</v>
      </c>
      <c r="L4169" s="59"/>
      <c r="M4169" s="7">
        <v>0</v>
      </c>
    </row>
    <row r="4170" spans="2:13" customFormat="1" hidden="1">
      <c r="B4170" s="5" t="s">
        <v>3985</v>
      </c>
      <c r="C4170" s="9" t="s">
        <v>326</v>
      </c>
      <c r="D4170" s="7">
        <v>0</v>
      </c>
      <c r="E4170" s="58"/>
      <c r="F4170" s="95"/>
      <c r="G4170" s="7">
        <v>0</v>
      </c>
      <c r="H4170" s="58"/>
      <c r="I4170" s="95"/>
      <c r="J4170" s="7">
        <v>0</v>
      </c>
      <c r="L4170" s="59"/>
      <c r="M4170" s="7">
        <v>0</v>
      </c>
    </row>
    <row r="4171" spans="2:13" customFormat="1" hidden="1">
      <c r="B4171" s="5" t="s">
        <v>3986</v>
      </c>
      <c r="C4171" s="9" t="s">
        <v>328</v>
      </c>
      <c r="D4171" s="7">
        <v>0</v>
      </c>
      <c r="E4171" s="58"/>
      <c r="F4171" s="95"/>
      <c r="G4171" s="7">
        <v>0</v>
      </c>
      <c r="H4171" s="58"/>
      <c r="I4171" s="95"/>
      <c r="J4171" s="7">
        <v>0</v>
      </c>
      <c r="L4171" s="59"/>
      <c r="M4171" s="7">
        <v>0</v>
      </c>
    </row>
    <row r="4172" spans="2:13" customFormat="1" hidden="1">
      <c r="B4172" s="5" t="s">
        <v>3987</v>
      </c>
      <c r="C4172" s="9" t="s">
        <v>330</v>
      </c>
      <c r="D4172" s="7">
        <v>0</v>
      </c>
      <c r="E4172" s="58"/>
      <c r="F4172" s="95"/>
      <c r="G4172" s="7">
        <v>0</v>
      </c>
      <c r="H4172" s="58"/>
      <c r="I4172" s="95"/>
      <c r="J4172" s="7">
        <v>0</v>
      </c>
      <c r="L4172" s="59"/>
      <c r="M4172" s="7">
        <v>0</v>
      </c>
    </row>
    <row r="4173" spans="2:13" customFormat="1" hidden="1">
      <c r="B4173" s="5" t="s">
        <v>3988</v>
      </c>
      <c r="C4173" s="9" t="s">
        <v>332</v>
      </c>
      <c r="D4173" s="7">
        <v>0</v>
      </c>
      <c r="E4173" s="58"/>
      <c r="F4173" s="95"/>
      <c r="G4173" s="7">
        <v>0</v>
      </c>
      <c r="H4173" s="58"/>
      <c r="I4173" s="95"/>
      <c r="J4173" s="7">
        <v>0</v>
      </c>
      <c r="L4173" s="59"/>
      <c r="M4173" s="7">
        <v>0</v>
      </c>
    </row>
    <row r="4174" spans="2:13" customFormat="1" hidden="1">
      <c r="B4174" s="5" t="s">
        <v>3989</v>
      </c>
      <c r="C4174" s="9" t="s">
        <v>334</v>
      </c>
      <c r="D4174" s="7">
        <v>0</v>
      </c>
      <c r="E4174" s="58"/>
      <c r="F4174" s="95"/>
      <c r="G4174" s="7">
        <v>0</v>
      </c>
      <c r="H4174" s="58"/>
      <c r="I4174" s="95"/>
      <c r="J4174" s="7">
        <v>0</v>
      </c>
      <c r="L4174" s="59"/>
      <c r="M4174" s="7">
        <v>0</v>
      </c>
    </row>
    <row r="4175" spans="2:13" customFormat="1" hidden="1">
      <c r="B4175" s="5" t="s">
        <v>3990</v>
      </c>
      <c r="C4175" s="9" t="s">
        <v>336</v>
      </c>
      <c r="D4175" s="7">
        <v>0</v>
      </c>
      <c r="E4175" s="58"/>
      <c r="F4175" s="95"/>
      <c r="G4175" s="7">
        <v>0</v>
      </c>
      <c r="H4175" s="58"/>
      <c r="I4175" s="95"/>
      <c r="J4175" s="7">
        <v>0</v>
      </c>
      <c r="L4175" s="59"/>
      <c r="M4175" s="7">
        <v>0</v>
      </c>
    </row>
    <row r="4176" spans="2:13" customFormat="1" hidden="1">
      <c r="B4176" s="5" t="s">
        <v>3991</v>
      </c>
      <c r="C4176" s="9" t="s">
        <v>338</v>
      </c>
      <c r="D4176" s="7">
        <v>0</v>
      </c>
      <c r="E4176" s="58"/>
      <c r="F4176" s="95"/>
      <c r="G4176" s="7">
        <v>0</v>
      </c>
      <c r="H4176" s="58"/>
      <c r="I4176" s="95"/>
      <c r="J4176" s="7">
        <v>0</v>
      </c>
      <c r="L4176" s="59"/>
      <c r="M4176" s="7">
        <v>0</v>
      </c>
    </row>
    <row r="4177" spans="1:13" hidden="1">
      <c r="B4177" s="70" t="s">
        <v>3992</v>
      </c>
      <c r="C4177" s="71" t="s">
        <v>340</v>
      </c>
      <c r="D4177" s="60">
        <f>SUM(D4178:D4190)</f>
        <v>0</v>
      </c>
      <c r="E4177" s="58"/>
      <c r="F4177" s="96"/>
      <c r="G4177" s="60">
        <f>SUM(G4178:G4190)</f>
        <v>0</v>
      </c>
      <c r="H4177" s="58"/>
      <c r="I4177" s="96"/>
      <c r="J4177" s="60">
        <f>SUM(J4178:J4190)</f>
        <v>0</v>
      </c>
      <c r="L4177" s="65"/>
      <c r="M4177" s="60">
        <f>SUM(M4178:M4190)</f>
        <v>0</v>
      </c>
    </row>
    <row r="4178" spans="1:13" customFormat="1" hidden="1">
      <c r="B4178" s="5" t="s">
        <v>5399</v>
      </c>
      <c r="C4178" s="9" t="s">
        <v>341</v>
      </c>
      <c r="D4178" s="7">
        <v>0</v>
      </c>
      <c r="E4178" s="58"/>
      <c r="F4178" s="95"/>
      <c r="G4178" s="7">
        <v>0</v>
      </c>
      <c r="H4178" s="58"/>
      <c r="I4178" s="95"/>
      <c r="J4178" s="7">
        <v>0</v>
      </c>
      <c r="L4178" s="59"/>
      <c r="M4178" s="7">
        <v>0</v>
      </c>
    </row>
    <row r="4179" spans="1:13" customFormat="1" hidden="1">
      <c r="B4179" s="5" t="s">
        <v>5400</v>
      </c>
      <c r="C4179" s="9" t="s">
        <v>342</v>
      </c>
      <c r="D4179" s="7">
        <v>0</v>
      </c>
      <c r="E4179" s="58"/>
      <c r="F4179" s="95"/>
      <c r="G4179" s="7">
        <v>0</v>
      </c>
      <c r="H4179" s="58"/>
      <c r="I4179" s="95"/>
      <c r="J4179" s="7">
        <v>0</v>
      </c>
      <c r="L4179" s="59"/>
      <c r="M4179" s="7">
        <v>0</v>
      </c>
    </row>
    <row r="4180" spans="1:13" customFormat="1" hidden="1">
      <c r="B4180" s="5" t="s">
        <v>5401</v>
      </c>
      <c r="C4180" s="9" t="s">
        <v>343</v>
      </c>
      <c r="D4180" s="7">
        <v>0</v>
      </c>
      <c r="E4180" s="58"/>
      <c r="F4180" s="95"/>
      <c r="G4180" s="7">
        <v>0</v>
      </c>
      <c r="H4180" s="58"/>
      <c r="I4180" s="95"/>
      <c r="J4180" s="7">
        <v>0</v>
      </c>
      <c r="L4180" s="59"/>
      <c r="M4180" s="7">
        <v>0</v>
      </c>
    </row>
    <row r="4181" spans="1:13" customFormat="1" hidden="1">
      <c r="B4181" s="5" t="s">
        <v>5402</v>
      </c>
      <c r="C4181" s="9" t="s">
        <v>344</v>
      </c>
      <c r="D4181" s="7">
        <v>0</v>
      </c>
      <c r="E4181" s="58"/>
      <c r="F4181" s="95"/>
      <c r="G4181" s="7">
        <v>0</v>
      </c>
      <c r="H4181" s="58"/>
      <c r="I4181" s="95"/>
      <c r="J4181" s="7">
        <v>0</v>
      </c>
      <c r="L4181" s="59"/>
      <c r="M4181" s="7">
        <v>0</v>
      </c>
    </row>
    <row r="4182" spans="1:13" customFormat="1" hidden="1">
      <c r="B4182" s="5" t="s">
        <v>5403</v>
      </c>
      <c r="C4182" s="9" t="s">
        <v>345</v>
      </c>
      <c r="D4182" s="7">
        <v>0</v>
      </c>
      <c r="E4182" s="58"/>
      <c r="F4182" s="95"/>
      <c r="G4182" s="7">
        <v>0</v>
      </c>
      <c r="H4182" s="58"/>
      <c r="I4182" s="95"/>
      <c r="J4182" s="7">
        <v>0</v>
      </c>
      <c r="L4182" s="59"/>
      <c r="M4182" s="7">
        <v>0</v>
      </c>
    </row>
    <row r="4183" spans="1:13" customFormat="1" hidden="1">
      <c r="B4183" s="5" t="s">
        <v>5404</v>
      </c>
      <c r="C4183" s="9" t="s">
        <v>346</v>
      </c>
      <c r="D4183" s="7">
        <v>0</v>
      </c>
      <c r="E4183" s="58"/>
      <c r="F4183" s="95"/>
      <c r="G4183" s="7">
        <v>0</v>
      </c>
      <c r="H4183" s="58"/>
      <c r="I4183" s="95"/>
      <c r="J4183" s="7">
        <v>0</v>
      </c>
      <c r="L4183" s="59"/>
      <c r="M4183" s="7">
        <v>0</v>
      </c>
    </row>
    <row r="4184" spans="1:13" customFormat="1" hidden="1">
      <c r="B4184" s="5" t="s">
        <v>5405</v>
      </c>
      <c r="C4184" s="9" t="s">
        <v>347</v>
      </c>
      <c r="D4184" s="7">
        <v>0</v>
      </c>
      <c r="E4184" s="58"/>
      <c r="F4184" s="95"/>
      <c r="G4184" s="7">
        <v>0</v>
      </c>
      <c r="H4184" s="58"/>
      <c r="I4184" s="95"/>
      <c r="J4184" s="7">
        <v>0</v>
      </c>
      <c r="L4184" s="59"/>
      <c r="M4184" s="7">
        <v>0</v>
      </c>
    </row>
    <row r="4185" spans="1:13" customFormat="1" hidden="1">
      <c r="B4185" s="5" t="s">
        <v>5406</v>
      </c>
      <c r="C4185" s="9" t="s">
        <v>348</v>
      </c>
      <c r="D4185" s="7">
        <v>0</v>
      </c>
      <c r="E4185" s="58"/>
      <c r="F4185" s="95"/>
      <c r="G4185" s="7">
        <v>0</v>
      </c>
      <c r="H4185" s="58"/>
      <c r="I4185" s="95"/>
      <c r="J4185" s="7">
        <v>0</v>
      </c>
      <c r="L4185" s="59"/>
      <c r="M4185" s="7">
        <v>0</v>
      </c>
    </row>
    <row r="4186" spans="1:13" customFormat="1" hidden="1">
      <c r="B4186" s="5" t="s">
        <v>5407</v>
      </c>
      <c r="C4186" s="9" t="s">
        <v>349</v>
      </c>
      <c r="D4186" s="7">
        <v>0</v>
      </c>
      <c r="E4186" s="58"/>
      <c r="F4186" s="95"/>
      <c r="G4186" s="7">
        <v>0</v>
      </c>
      <c r="H4186" s="58"/>
      <c r="I4186" s="95"/>
      <c r="J4186" s="7">
        <v>0</v>
      </c>
      <c r="L4186" s="59"/>
      <c r="M4186" s="7">
        <v>0</v>
      </c>
    </row>
    <row r="4187" spans="1:13" customFormat="1" hidden="1">
      <c r="B4187" s="5" t="s">
        <v>5408</v>
      </c>
      <c r="C4187" s="9" t="s">
        <v>350</v>
      </c>
      <c r="D4187" s="7">
        <v>0</v>
      </c>
      <c r="E4187" s="58"/>
      <c r="F4187" s="95"/>
      <c r="G4187" s="7">
        <v>0</v>
      </c>
      <c r="H4187" s="58"/>
      <c r="I4187" s="95"/>
      <c r="J4187" s="7">
        <v>0</v>
      </c>
      <c r="L4187" s="59"/>
      <c r="M4187" s="7">
        <v>0</v>
      </c>
    </row>
    <row r="4188" spans="1:13" hidden="1">
      <c r="B4188" s="28" t="s">
        <v>5409</v>
      </c>
      <c r="C4188" s="36" t="s">
        <v>351</v>
      </c>
      <c r="D4188" s="11">
        <v>0</v>
      </c>
      <c r="E4188" s="58"/>
      <c r="F4188" s="95"/>
      <c r="G4188" s="11">
        <v>0</v>
      </c>
      <c r="H4188" s="58"/>
      <c r="I4188" s="95"/>
      <c r="J4188" s="11">
        <v>0</v>
      </c>
      <c r="L4188" s="65"/>
      <c r="M4188" s="11">
        <v>0</v>
      </c>
    </row>
    <row r="4189" spans="1:13" customFormat="1" hidden="1">
      <c r="B4189" s="5" t="s">
        <v>5410</v>
      </c>
      <c r="C4189" s="9" t="s">
        <v>352</v>
      </c>
      <c r="D4189" s="7">
        <v>0</v>
      </c>
      <c r="E4189" s="58"/>
      <c r="F4189" s="95"/>
      <c r="G4189" s="7">
        <v>0</v>
      </c>
      <c r="H4189" s="58"/>
      <c r="I4189" s="95"/>
      <c r="J4189" s="7">
        <v>0</v>
      </c>
      <c r="L4189" s="59"/>
      <c r="M4189" s="7">
        <v>0</v>
      </c>
    </row>
    <row r="4190" spans="1:13" customFormat="1" hidden="1">
      <c r="B4190" s="5" t="s">
        <v>5411</v>
      </c>
      <c r="C4190" s="9" t="s">
        <v>353</v>
      </c>
      <c r="D4190" s="7">
        <v>0</v>
      </c>
      <c r="E4190" s="58"/>
      <c r="F4190" s="95"/>
      <c r="G4190" s="7">
        <v>0</v>
      </c>
      <c r="H4190" s="58"/>
      <c r="I4190" s="95"/>
      <c r="J4190" s="7">
        <v>0</v>
      </c>
      <c r="L4190" s="59"/>
      <c r="M4190" s="7">
        <v>0</v>
      </c>
    </row>
    <row r="4191" spans="1:13" hidden="1">
      <c r="A4191" s="21" t="s">
        <v>5618</v>
      </c>
      <c r="B4191" s="99" t="s">
        <v>5881</v>
      </c>
      <c r="C4191" s="71" t="s">
        <v>355</v>
      </c>
      <c r="D4191" s="125">
        <f>SUM(D4192:D4201)</f>
        <v>1500</v>
      </c>
      <c r="E4191" s="108"/>
      <c r="F4191" s="126"/>
      <c r="G4191" s="125">
        <f>SUM(G4192:G4201)</f>
        <v>0</v>
      </c>
      <c r="H4191" s="108"/>
      <c r="I4191" s="126"/>
      <c r="J4191" s="125">
        <f>SUM(J4192:J4201)</f>
        <v>0</v>
      </c>
      <c r="L4191" s="65"/>
      <c r="M4191" s="125">
        <f>SUM(M4192:M4201)</f>
        <v>0</v>
      </c>
    </row>
    <row r="4192" spans="1:13" customFormat="1" hidden="1">
      <c r="B4192" s="5" t="s">
        <v>3993</v>
      </c>
      <c r="C4192" s="9" t="s">
        <v>357</v>
      </c>
      <c r="D4192" s="7">
        <v>0</v>
      </c>
      <c r="E4192" s="58"/>
      <c r="F4192" s="95"/>
      <c r="G4192" s="7">
        <v>0</v>
      </c>
      <c r="H4192" s="58"/>
      <c r="I4192" s="95"/>
      <c r="J4192" s="7">
        <v>0</v>
      </c>
      <c r="L4192" s="59"/>
      <c r="M4192" s="7">
        <v>0</v>
      </c>
    </row>
    <row r="4193" spans="1:13" customFormat="1" hidden="1">
      <c r="B4193" s="5" t="s">
        <v>3993</v>
      </c>
      <c r="C4193" s="9" t="s">
        <v>359</v>
      </c>
      <c r="D4193" s="7">
        <v>0</v>
      </c>
      <c r="E4193" s="58"/>
      <c r="F4193" s="95"/>
      <c r="G4193" s="7">
        <v>0</v>
      </c>
      <c r="H4193" s="58"/>
      <c r="I4193" s="95"/>
      <c r="J4193" s="7">
        <v>0</v>
      </c>
      <c r="L4193" s="59"/>
      <c r="M4193" s="7">
        <v>0</v>
      </c>
    </row>
    <row r="4194" spans="1:13" hidden="1">
      <c r="B4194" s="28" t="s">
        <v>3994</v>
      </c>
      <c r="C4194" s="36" t="s">
        <v>361</v>
      </c>
      <c r="D4194" s="11">
        <v>0</v>
      </c>
      <c r="E4194" s="58"/>
      <c r="F4194" s="95"/>
      <c r="G4194" s="11">
        <v>0</v>
      </c>
      <c r="H4194" s="58"/>
      <c r="I4194" s="95"/>
      <c r="J4194" s="11">
        <v>0</v>
      </c>
      <c r="L4194" s="65"/>
      <c r="M4194" s="11">
        <v>0</v>
      </c>
    </row>
    <row r="4195" spans="1:13" customFormat="1" hidden="1">
      <c r="B4195" s="5" t="s">
        <v>3995</v>
      </c>
      <c r="C4195" s="9" t="s">
        <v>363</v>
      </c>
      <c r="D4195" s="7">
        <v>0</v>
      </c>
      <c r="E4195" s="58"/>
      <c r="F4195" s="95"/>
      <c r="G4195" s="7">
        <v>0</v>
      </c>
      <c r="H4195" s="58"/>
      <c r="I4195" s="95"/>
      <c r="J4195" s="7">
        <v>0</v>
      </c>
      <c r="L4195" s="59"/>
      <c r="M4195" s="7">
        <v>0</v>
      </c>
    </row>
    <row r="4196" spans="1:13" hidden="1">
      <c r="A4196" s="21" t="s">
        <v>5618</v>
      </c>
      <c r="B4196" s="30" t="s">
        <v>5882</v>
      </c>
      <c r="C4196" s="36" t="s">
        <v>365</v>
      </c>
      <c r="D4196" s="128">
        <v>1500</v>
      </c>
      <c r="E4196" s="108">
        <f>IF(D4196&lt;G4196,G4196-D4196,0)</f>
        <v>0</v>
      </c>
      <c r="F4196" s="108">
        <f>IF(D4196&gt;G4196,D4196-G4196,0)</f>
        <v>1500</v>
      </c>
      <c r="G4196" s="128">
        <v>0</v>
      </c>
      <c r="H4196" s="108"/>
      <c r="I4196" s="108"/>
      <c r="J4196" s="128">
        <f>+G4196+H4196-I4196</f>
        <v>0</v>
      </c>
      <c r="L4196" s="65"/>
      <c r="M4196" s="128">
        <f>+J4196+K4196-L4196</f>
        <v>0</v>
      </c>
    </row>
    <row r="4197" spans="1:13" customFormat="1" hidden="1">
      <c r="B4197" s="5" t="s">
        <v>3996</v>
      </c>
      <c r="C4197" s="9" t="s">
        <v>367</v>
      </c>
      <c r="D4197" s="7">
        <v>0</v>
      </c>
      <c r="E4197" s="58"/>
      <c r="F4197" s="95"/>
      <c r="G4197" s="7">
        <v>0</v>
      </c>
      <c r="H4197" s="58"/>
      <c r="I4197" s="95"/>
      <c r="J4197" s="7">
        <v>0</v>
      </c>
      <c r="L4197" s="59"/>
      <c r="M4197" s="7">
        <v>0</v>
      </c>
    </row>
    <row r="4198" spans="1:13" customFormat="1" hidden="1">
      <c r="B4198" s="5" t="s">
        <v>3997</v>
      </c>
      <c r="C4198" s="9" t="s">
        <v>369</v>
      </c>
      <c r="D4198" s="7">
        <v>0</v>
      </c>
      <c r="E4198" s="58"/>
      <c r="F4198" s="95"/>
      <c r="G4198" s="7">
        <v>0</v>
      </c>
      <c r="H4198" s="58"/>
      <c r="I4198" s="95"/>
      <c r="J4198" s="7">
        <v>0</v>
      </c>
      <c r="L4198" s="59"/>
      <c r="M4198" s="7">
        <v>0</v>
      </c>
    </row>
    <row r="4199" spans="1:13" customFormat="1" hidden="1">
      <c r="B4199" s="5" t="s">
        <v>3998</v>
      </c>
      <c r="C4199" s="9" t="s">
        <v>371</v>
      </c>
      <c r="D4199" s="7">
        <v>0</v>
      </c>
      <c r="E4199" s="58"/>
      <c r="F4199" s="95"/>
      <c r="G4199" s="7">
        <v>0</v>
      </c>
      <c r="H4199" s="58"/>
      <c r="I4199" s="95"/>
      <c r="J4199" s="7">
        <v>0</v>
      </c>
      <c r="L4199" s="59"/>
      <c r="M4199" s="7">
        <v>0</v>
      </c>
    </row>
    <row r="4200" spans="1:13" customFormat="1" hidden="1">
      <c r="B4200" s="5" t="s">
        <v>3999</v>
      </c>
      <c r="C4200" s="9" t="s">
        <v>373</v>
      </c>
      <c r="D4200" s="7">
        <v>0</v>
      </c>
      <c r="E4200" s="58"/>
      <c r="F4200" s="95"/>
      <c r="G4200" s="7">
        <v>0</v>
      </c>
      <c r="H4200" s="58"/>
      <c r="I4200" s="95"/>
      <c r="J4200" s="7">
        <v>0</v>
      </c>
      <c r="L4200" s="59"/>
      <c r="M4200" s="7">
        <v>0</v>
      </c>
    </row>
    <row r="4201" spans="1:13" customFormat="1" hidden="1">
      <c r="B4201" s="5" t="s">
        <v>4000</v>
      </c>
      <c r="C4201" s="9" t="s">
        <v>375</v>
      </c>
      <c r="D4201" s="7">
        <v>0</v>
      </c>
      <c r="E4201" s="58"/>
      <c r="F4201" s="95"/>
      <c r="G4201" s="7">
        <v>0</v>
      </c>
      <c r="H4201" s="58"/>
      <c r="I4201" s="95"/>
      <c r="J4201" s="7">
        <v>0</v>
      </c>
      <c r="L4201" s="59"/>
      <c r="M4201" s="7">
        <v>0</v>
      </c>
    </row>
    <row r="4202" spans="1:13" customFormat="1" hidden="1">
      <c r="B4202" s="1" t="s">
        <v>4001</v>
      </c>
      <c r="C4202" s="4" t="s">
        <v>376</v>
      </c>
      <c r="D4202" s="10">
        <f>SUM(D4203:D4209)</f>
        <v>0</v>
      </c>
      <c r="E4202" s="58"/>
      <c r="F4202" s="96"/>
      <c r="G4202" s="10">
        <f>SUM(G4203:G4209)</f>
        <v>0</v>
      </c>
      <c r="H4202" s="58"/>
      <c r="I4202" s="96"/>
      <c r="J4202" s="10">
        <f>SUM(J4203:J4209)</f>
        <v>0</v>
      </c>
      <c r="L4202" s="59"/>
      <c r="M4202" s="10">
        <f>SUM(M4203:M4209)</f>
        <v>0</v>
      </c>
    </row>
    <row r="4203" spans="1:13" customFormat="1" hidden="1">
      <c r="B4203" s="5" t="s">
        <v>4002</v>
      </c>
      <c r="C4203" s="9" t="s">
        <v>378</v>
      </c>
      <c r="D4203" s="7">
        <v>0</v>
      </c>
      <c r="E4203" s="58"/>
      <c r="F4203" s="95"/>
      <c r="G4203" s="7">
        <v>0</v>
      </c>
      <c r="H4203" s="58"/>
      <c r="I4203" s="95"/>
      <c r="J4203" s="7">
        <v>0</v>
      </c>
      <c r="L4203" s="59"/>
      <c r="M4203" s="7">
        <v>0</v>
      </c>
    </row>
    <row r="4204" spans="1:13" customFormat="1" hidden="1">
      <c r="B4204" s="5" t="s">
        <v>4003</v>
      </c>
      <c r="C4204" s="9" t="s">
        <v>379</v>
      </c>
      <c r="D4204" s="7">
        <v>0</v>
      </c>
      <c r="E4204" s="58"/>
      <c r="F4204" s="95"/>
      <c r="G4204" s="7">
        <v>0</v>
      </c>
      <c r="H4204" s="58"/>
      <c r="I4204" s="95"/>
      <c r="J4204" s="7">
        <v>0</v>
      </c>
      <c r="L4204" s="59"/>
      <c r="M4204" s="7">
        <v>0</v>
      </c>
    </row>
    <row r="4205" spans="1:13" customFormat="1" hidden="1">
      <c r="B4205" s="5" t="s">
        <v>4004</v>
      </c>
      <c r="C4205" s="9" t="s">
        <v>381</v>
      </c>
      <c r="D4205" s="7">
        <v>0</v>
      </c>
      <c r="E4205" s="58"/>
      <c r="F4205" s="95"/>
      <c r="G4205" s="7">
        <v>0</v>
      </c>
      <c r="H4205" s="58"/>
      <c r="I4205" s="95"/>
      <c r="J4205" s="7">
        <v>0</v>
      </c>
      <c r="L4205" s="59"/>
      <c r="M4205" s="7">
        <v>0</v>
      </c>
    </row>
    <row r="4206" spans="1:13" customFormat="1" hidden="1">
      <c r="B4206" s="5" t="s">
        <v>4005</v>
      </c>
      <c r="C4206" s="9" t="s">
        <v>383</v>
      </c>
      <c r="D4206" s="7">
        <v>0</v>
      </c>
      <c r="E4206" s="58"/>
      <c r="F4206" s="95"/>
      <c r="G4206" s="7">
        <v>0</v>
      </c>
      <c r="H4206" s="58"/>
      <c r="I4206" s="95"/>
      <c r="J4206" s="7">
        <v>0</v>
      </c>
      <c r="L4206" s="59"/>
      <c r="M4206" s="7">
        <v>0</v>
      </c>
    </row>
    <row r="4207" spans="1:13" customFormat="1" hidden="1">
      <c r="B4207" s="5" t="s">
        <v>4006</v>
      </c>
      <c r="C4207" s="9" t="s">
        <v>384</v>
      </c>
      <c r="D4207" s="7">
        <v>0</v>
      </c>
      <c r="E4207" s="58"/>
      <c r="F4207" s="95"/>
      <c r="G4207" s="7">
        <v>0</v>
      </c>
      <c r="H4207" s="58"/>
      <c r="I4207" s="95"/>
      <c r="J4207" s="7">
        <v>0</v>
      </c>
      <c r="L4207" s="59"/>
      <c r="M4207" s="7">
        <v>0</v>
      </c>
    </row>
    <row r="4208" spans="1:13" customFormat="1" hidden="1">
      <c r="B4208" s="5" t="s">
        <v>4007</v>
      </c>
      <c r="C4208" s="9" t="s">
        <v>386</v>
      </c>
      <c r="D4208" s="7">
        <v>0</v>
      </c>
      <c r="E4208" s="58"/>
      <c r="F4208" s="95"/>
      <c r="G4208" s="7">
        <v>0</v>
      </c>
      <c r="H4208" s="58"/>
      <c r="I4208" s="95"/>
      <c r="J4208" s="7">
        <v>0</v>
      </c>
      <c r="L4208" s="59"/>
      <c r="M4208" s="7">
        <v>0</v>
      </c>
    </row>
    <row r="4209" spans="2:13" customFormat="1" hidden="1">
      <c r="B4209" s="5" t="s">
        <v>4008</v>
      </c>
      <c r="C4209" s="9" t="s">
        <v>388</v>
      </c>
      <c r="D4209" s="7">
        <v>0</v>
      </c>
      <c r="E4209" s="58"/>
      <c r="F4209" s="95"/>
      <c r="G4209" s="7">
        <v>0</v>
      </c>
      <c r="H4209" s="58"/>
      <c r="I4209" s="95"/>
      <c r="J4209" s="7">
        <v>0</v>
      </c>
      <c r="L4209" s="59"/>
      <c r="M4209" s="7">
        <v>0</v>
      </c>
    </row>
    <row r="4210" spans="2:13" customFormat="1" hidden="1">
      <c r="B4210" s="1" t="s">
        <v>4009</v>
      </c>
      <c r="C4210" s="4" t="s">
        <v>390</v>
      </c>
      <c r="D4210" s="10">
        <f>SUM(D4211:D4222)</f>
        <v>0</v>
      </c>
      <c r="E4210" s="58"/>
      <c r="F4210" s="96"/>
      <c r="G4210" s="10">
        <f>SUM(G4211:G4222)</f>
        <v>0</v>
      </c>
      <c r="H4210" s="58"/>
      <c r="I4210" s="96"/>
      <c r="J4210" s="10">
        <f>SUM(J4211:J4222)</f>
        <v>0</v>
      </c>
      <c r="L4210" s="59"/>
      <c r="M4210" s="10">
        <f>SUM(M4211:M4222)</f>
        <v>0</v>
      </c>
    </row>
    <row r="4211" spans="2:13" customFormat="1" hidden="1">
      <c r="B4211" s="5" t="s">
        <v>4010</v>
      </c>
      <c r="C4211" s="9" t="s">
        <v>392</v>
      </c>
      <c r="D4211" s="7">
        <v>0</v>
      </c>
      <c r="E4211" s="58"/>
      <c r="F4211" s="95"/>
      <c r="G4211" s="7">
        <v>0</v>
      </c>
      <c r="H4211" s="58"/>
      <c r="I4211" s="95"/>
      <c r="J4211" s="7">
        <v>0</v>
      </c>
      <c r="L4211" s="59"/>
      <c r="M4211" s="7">
        <v>0</v>
      </c>
    </row>
    <row r="4212" spans="2:13" customFormat="1" hidden="1">
      <c r="B4212" s="5" t="s">
        <v>4011</v>
      </c>
      <c r="C4212" s="9" t="s">
        <v>394</v>
      </c>
      <c r="D4212" s="7">
        <v>0</v>
      </c>
      <c r="E4212" s="58"/>
      <c r="F4212" s="95"/>
      <c r="G4212" s="7">
        <v>0</v>
      </c>
      <c r="H4212" s="58"/>
      <c r="I4212" s="95"/>
      <c r="J4212" s="7">
        <v>0</v>
      </c>
      <c r="L4212" s="59"/>
      <c r="M4212" s="7">
        <v>0</v>
      </c>
    </row>
    <row r="4213" spans="2:13" customFormat="1" hidden="1">
      <c r="B4213" s="5" t="s">
        <v>4012</v>
      </c>
      <c r="C4213" s="9" t="s">
        <v>396</v>
      </c>
      <c r="D4213" s="7">
        <v>0</v>
      </c>
      <c r="E4213" s="58"/>
      <c r="F4213" s="95"/>
      <c r="G4213" s="7">
        <v>0</v>
      </c>
      <c r="H4213" s="58"/>
      <c r="I4213" s="95"/>
      <c r="J4213" s="7">
        <v>0</v>
      </c>
      <c r="L4213" s="59"/>
      <c r="M4213" s="7">
        <v>0</v>
      </c>
    </row>
    <row r="4214" spans="2:13" customFormat="1" hidden="1">
      <c r="B4214" s="5" t="s">
        <v>4013</v>
      </c>
      <c r="C4214" s="9" t="s">
        <v>398</v>
      </c>
      <c r="D4214" s="7">
        <v>0</v>
      </c>
      <c r="E4214" s="58"/>
      <c r="F4214" s="95"/>
      <c r="G4214" s="7">
        <v>0</v>
      </c>
      <c r="H4214" s="58"/>
      <c r="I4214" s="95"/>
      <c r="J4214" s="7">
        <v>0</v>
      </c>
      <c r="L4214" s="59"/>
      <c r="M4214" s="7">
        <v>0</v>
      </c>
    </row>
    <row r="4215" spans="2:13" customFormat="1" hidden="1">
      <c r="B4215" s="5" t="s">
        <v>4014</v>
      </c>
      <c r="C4215" s="9" t="s">
        <v>400</v>
      </c>
      <c r="D4215" s="7">
        <v>0</v>
      </c>
      <c r="E4215" s="58"/>
      <c r="F4215" s="95"/>
      <c r="G4215" s="7">
        <v>0</v>
      </c>
      <c r="H4215" s="58"/>
      <c r="I4215" s="95"/>
      <c r="J4215" s="7">
        <v>0</v>
      </c>
      <c r="L4215" s="59"/>
      <c r="M4215" s="7">
        <v>0</v>
      </c>
    </row>
    <row r="4216" spans="2:13" customFormat="1" hidden="1">
      <c r="B4216" s="5" t="s">
        <v>4015</v>
      </c>
      <c r="C4216" s="9" t="s">
        <v>402</v>
      </c>
      <c r="D4216" s="7">
        <v>0</v>
      </c>
      <c r="E4216" s="58"/>
      <c r="F4216" s="95"/>
      <c r="G4216" s="7">
        <v>0</v>
      </c>
      <c r="H4216" s="58"/>
      <c r="I4216" s="95"/>
      <c r="J4216" s="7">
        <v>0</v>
      </c>
      <c r="L4216" s="59"/>
      <c r="M4216" s="7">
        <v>0</v>
      </c>
    </row>
    <row r="4217" spans="2:13" customFormat="1" hidden="1">
      <c r="B4217" s="5" t="s">
        <v>4016</v>
      </c>
      <c r="C4217" s="9" t="s">
        <v>404</v>
      </c>
      <c r="D4217" s="7">
        <v>0</v>
      </c>
      <c r="E4217" s="58"/>
      <c r="F4217" s="95"/>
      <c r="G4217" s="7">
        <v>0</v>
      </c>
      <c r="H4217" s="58"/>
      <c r="I4217" s="95"/>
      <c r="J4217" s="7">
        <v>0</v>
      </c>
      <c r="L4217" s="59"/>
      <c r="M4217" s="7">
        <v>0</v>
      </c>
    </row>
    <row r="4218" spans="2:13" customFormat="1" hidden="1">
      <c r="B4218" s="5" t="s">
        <v>4017</v>
      </c>
      <c r="C4218" s="9" t="s">
        <v>406</v>
      </c>
      <c r="D4218" s="7">
        <v>0</v>
      </c>
      <c r="E4218" s="58"/>
      <c r="F4218" s="95"/>
      <c r="G4218" s="7">
        <v>0</v>
      </c>
      <c r="H4218" s="58"/>
      <c r="I4218" s="95"/>
      <c r="J4218" s="7">
        <v>0</v>
      </c>
      <c r="L4218" s="59"/>
      <c r="M4218" s="7">
        <v>0</v>
      </c>
    </row>
    <row r="4219" spans="2:13" customFormat="1" hidden="1">
      <c r="B4219" s="5" t="s">
        <v>4018</v>
      </c>
      <c r="C4219" s="9" t="s">
        <v>408</v>
      </c>
      <c r="D4219" s="7">
        <v>0</v>
      </c>
      <c r="E4219" s="58"/>
      <c r="F4219" s="95"/>
      <c r="G4219" s="7">
        <v>0</v>
      </c>
      <c r="H4219" s="58"/>
      <c r="I4219" s="95"/>
      <c r="J4219" s="7">
        <v>0</v>
      </c>
      <c r="L4219" s="59"/>
      <c r="M4219" s="7">
        <v>0</v>
      </c>
    </row>
    <row r="4220" spans="2:13" customFormat="1" hidden="1">
      <c r="B4220" s="5" t="s">
        <v>4019</v>
      </c>
      <c r="C4220" s="9" t="s">
        <v>410</v>
      </c>
      <c r="D4220" s="7">
        <v>0</v>
      </c>
      <c r="E4220" s="58"/>
      <c r="F4220" s="95"/>
      <c r="G4220" s="7">
        <v>0</v>
      </c>
      <c r="H4220" s="58"/>
      <c r="I4220" s="95"/>
      <c r="J4220" s="7">
        <v>0</v>
      </c>
      <c r="L4220" s="59"/>
      <c r="M4220" s="7">
        <v>0</v>
      </c>
    </row>
    <row r="4221" spans="2:13" customFormat="1" hidden="1">
      <c r="B4221" s="5" t="s">
        <v>4020</v>
      </c>
      <c r="C4221" s="9" t="s">
        <v>412</v>
      </c>
      <c r="D4221" s="7">
        <v>0</v>
      </c>
      <c r="E4221" s="58"/>
      <c r="F4221" s="95"/>
      <c r="G4221" s="7">
        <v>0</v>
      </c>
      <c r="H4221" s="58"/>
      <c r="I4221" s="95"/>
      <c r="J4221" s="7">
        <v>0</v>
      </c>
      <c r="L4221" s="59"/>
      <c r="M4221" s="7">
        <v>0</v>
      </c>
    </row>
    <row r="4222" spans="2:13" customFormat="1" hidden="1">
      <c r="B4222" s="5" t="s">
        <v>4021</v>
      </c>
      <c r="C4222" s="9" t="s">
        <v>414</v>
      </c>
      <c r="D4222" s="7">
        <v>0</v>
      </c>
      <c r="E4222" s="58"/>
      <c r="F4222" s="95"/>
      <c r="G4222" s="7">
        <v>0</v>
      </c>
      <c r="H4222" s="58"/>
      <c r="I4222" s="95"/>
      <c r="J4222" s="7">
        <v>0</v>
      </c>
      <c r="L4222" s="59"/>
      <c r="M4222" s="7">
        <v>0</v>
      </c>
    </row>
    <row r="4223" spans="2:13" customFormat="1" hidden="1">
      <c r="B4223" s="1" t="s">
        <v>4022</v>
      </c>
      <c r="C4223" s="4" t="s">
        <v>415</v>
      </c>
      <c r="D4223" s="10">
        <f>SUM(D4224:D4228)</f>
        <v>0</v>
      </c>
      <c r="E4223" s="58"/>
      <c r="F4223" s="96"/>
      <c r="G4223" s="10">
        <f>SUM(G4224:G4228)</f>
        <v>0</v>
      </c>
      <c r="H4223" s="58"/>
      <c r="I4223" s="96"/>
      <c r="J4223" s="10">
        <f>SUM(J4224:J4228)</f>
        <v>0</v>
      </c>
      <c r="L4223" s="59"/>
      <c r="M4223" s="10">
        <f>SUM(M4224:M4228)</f>
        <v>0</v>
      </c>
    </row>
    <row r="4224" spans="2:13" customFormat="1" hidden="1">
      <c r="B4224" s="5" t="s">
        <v>4023</v>
      </c>
      <c r="C4224" s="9" t="s">
        <v>416</v>
      </c>
      <c r="D4224" s="7">
        <v>0</v>
      </c>
      <c r="E4224" s="58"/>
      <c r="F4224" s="95"/>
      <c r="G4224" s="7">
        <v>0</v>
      </c>
      <c r="H4224" s="58"/>
      <c r="I4224" s="95"/>
      <c r="J4224" s="7">
        <v>0</v>
      </c>
      <c r="L4224" s="59"/>
      <c r="M4224" s="7">
        <v>0</v>
      </c>
    </row>
    <row r="4225" spans="1:13" customFormat="1" hidden="1">
      <c r="B4225" s="5" t="s">
        <v>4024</v>
      </c>
      <c r="C4225" s="9" t="s">
        <v>418</v>
      </c>
      <c r="D4225" s="7">
        <v>0</v>
      </c>
      <c r="E4225" s="58"/>
      <c r="F4225" s="95"/>
      <c r="G4225" s="7">
        <v>0</v>
      </c>
      <c r="H4225" s="58"/>
      <c r="I4225" s="95"/>
      <c r="J4225" s="7">
        <v>0</v>
      </c>
      <c r="L4225" s="59"/>
      <c r="M4225" s="7">
        <v>0</v>
      </c>
    </row>
    <row r="4226" spans="1:13" customFormat="1" hidden="1">
      <c r="B4226" s="5" t="s">
        <v>4025</v>
      </c>
      <c r="C4226" s="9" t="s">
        <v>420</v>
      </c>
      <c r="D4226" s="7">
        <v>0</v>
      </c>
      <c r="E4226" s="58"/>
      <c r="F4226" s="95"/>
      <c r="G4226" s="7">
        <v>0</v>
      </c>
      <c r="H4226" s="58"/>
      <c r="I4226" s="95"/>
      <c r="J4226" s="7">
        <v>0</v>
      </c>
      <c r="L4226" s="59"/>
      <c r="M4226" s="7">
        <v>0</v>
      </c>
    </row>
    <row r="4227" spans="1:13" customFormat="1" hidden="1">
      <c r="B4227" s="5" t="s">
        <v>4026</v>
      </c>
      <c r="C4227" s="9" t="s">
        <v>422</v>
      </c>
      <c r="D4227" s="7">
        <v>0</v>
      </c>
      <c r="E4227" s="58"/>
      <c r="F4227" s="95"/>
      <c r="G4227" s="7">
        <v>0</v>
      </c>
      <c r="H4227" s="58"/>
      <c r="I4227" s="95"/>
      <c r="J4227" s="7">
        <v>0</v>
      </c>
      <c r="L4227" s="59"/>
      <c r="M4227" s="7">
        <v>0</v>
      </c>
    </row>
    <row r="4228" spans="1:13" customFormat="1" hidden="1">
      <c r="B4228" s="5" t="s">
        <v>4027</v>
      </c>
      <c r="C4228" s="9" t="s">
        <v>424</v>
      </c>
      <c r="D4228" s="7">
        <v>0</v>
      </c>
      <c r="E4228" s="58"/>
      <c r="F4228" s="95"/>
      <c r="G4228" s="7">
        <v>0</v>
      </c>
      <c r="H4228" s="58"/>
      <c r="I4228" s="95"/>
      <c r="J4228" s="7">
        <v>0</v>
      </c>
      <c r="L4228" s="59"/>
      <c r="M4228" s="7">
        <v>0</v>
      </c>
    </row>
    <row r="4229" spans="1:13" hidden="1">
      <c r="A4229" s="21" t="s">
        <v>5667</v>
      </c>
      <c r="B4229" s="99" t="s">
        <v>5883</v>
      </c>
      <c r="C4229" s="71" t="s">
        <v>425</v>
      </c>
      <c r="D4229" s="127">
        <f>SUM(D4230:D4234)</f>
        <v>400</v>
      </c>
      <c r="E4229" s="108"/>
      <c r="F4229" s="126"/>
      <c r="G4229" s="127">
        <f>SUM(G4230:G4234)</f>
        <v>0</v>
      </c>
      <c r="H4229" s="108"/>
      <c r="I4229" s="126"/>
      <c r="J4229" s="127">
        <f>SUM(J4230:J4234)</f>
        <v>0</v>
      </c>
      <c r="K4229" s="21"/>
      <c r="L4229" s="59"/>
      <c r="M4229" s="127">
        <f>SUM(M4230:M4234)</f>
        <v>0</v>
      </c>
    </row>
    <row r="4230" spans="1:13" hidden="1">
      <c r="A4230" s="21" t="s">
        <v>5667</v>
      </c>
      <c r="B4230" s="30" t="s">
        <v>5884</v>
      </c>
      <c r="C4230" s="36" t="s">
        <v>351</v>
      </c>
      <c r="D4230" s="129">
        <v>400</v>
      </c>
      <c r="E4230" s="108">
        <f>IF(D4230&lt;G4230,G4230-D4230,0)</f>
        <v>0</v>
      </c>
      <c r="F4230" s="108">
        <f>IF(D4230&gt;G4230,D4230-G4230,0)</f>
        <v>400</v>
      </c>
      <c r="G4230" s="129">
        <v>0</v>
      </c>
      <c r="H4230" s="108"/>
      <c r="I4230" s="108"/>
      <c r="J4230" s="128">
        <f>+G4230+H4230-I4230</f>
        <v>0</v>
      </c>
      <c r="K4230" s="21"/>
      <c r="L4230" s="59"/>
      <c r="M4230" s="128">
        <f>+J4230+K4230-L4230</f>
        <v>0</v>
      </c>
    </row>
    <row r="4231" spans="1:13" customFormat="1" hidden="1">
      <c r="B4231" s="5" t="s">
        <v>5497</v>
      </c>
      <c r="C4231" s="9" t="s">
        <v>427</v>
      </c>
      <c r="D4231" s="7">
        <v>0</v>
      </c>
      <c r="E4231" s="58"/>
      <c r="F4231" s="95"/>
      <c r="G4231" s="7">
        <v>0</v>
      </c>
      <c r="H4231" s="58"/>
      <c r="I4231" s="95"/>
      <c r="J4231" s="7">
        <v>0</v>
      </c>
      <c r="L4231" s="59"/>
      <c r="M4231" s="7">
        <v>0</v>
      </c>
    </row>
    <row r="4232" spans="1:13" customFormat="1" hidden="1">
      <c r="B4232" s="5" t="s">
        <v>5498</v>
      </c>
      <c r="C4232" s="9" t="s">
        <v>428</v>
      </c>
      <c r="D4232" s="7">
        <v>0</v>
      </c>
      <c r="E4232" s="58"/>
      <c r="F4232" s="95"/>
      <c r="G4232" s="7">
        <v>0</v>
      </c>
      <c r="H4232" s="58"/>
      <c r="I4232" s="95"/>
      <c r="J4232" s="7">
        <v>0</v>
      </c>
      <c r="L4232" s="59"/>
      <c r="M4232" s="7">
        <v>0</v>
      </c>
    </row>
    <row r="4233" spans="1:13" customFormat="1" hidden="1">
      <c r="B4233" s="5" t="s">
        <v>5499</v>
      </c>
      <c r="C4233" s="9" t="s">
        <v>429</v>
      </c>
      <c r="D4233" s="7">
        <v>0</v>
      </c>
      <c r="E4233" s="58"/>
      <c r="F4233" s="95"/>
      <c r="G4233" s="7">
        <v>0</v>
      </c>
      <c r="H4233" s="58"/>
      <c r="I4233" s="95"/>
      <c r="J4233" s="7">
        <v>0</v>
      </c>
      <c r="L4233" s="59"/>
      <c r="M4233" s="7">
        <v>0</v>
      </c>
    </row>
    <row r="4234" spans="1:13" customFormat="1" hidden="1">
      <c r="B4234" s="5" t="s">
        <v>5500</v>
      </c>
      <c r="C4234" s="9" t="s">
        <v>430</v>
      </c>
      <c r="D4234" s="7">
        <v>0</v>
      </c>
      <c r="E4234" s="58"/>
      <c r="F4234" s="95"/>
      <c r="G4234" s="7">
        <v>0</v>
      </c>
      <c r="H4234" s="58"/>
      <c r="I4234" s="95"/>
      <c r="J4234" s="7">
        <v>0</v>
      </c>
      <c r="L4234" s="59"/>
      <c r="M4234" s="7">
        <v>0</v>
      </c>
    </row>
    <row r="4235" spans="1:13" customFormat="1" hidden="1">
      <c r="B4235" s="70" t="s">
        <v>4028</v>
      </c>
      <c r="C4235" s="71" t="s">
        <v>432</v>
      </c>
      <c r="D4235" s="60">
        <f>D4236+D4245+D4248+D4256+D4265+D4268</f>
        <v>0</v>
      </c>
      <c r="E4235" s="58"/>
      <c r="F4235" s="96"/>
      <c r="G4235" s="60">
        <f>G4236+G4245+G4248+G4256+G4265+G4268</f>
        <v>0</v>
      </c>
      <c r="H4235" s="58"/>
      <c r="I4235" s="96"/>
      <c r="J4235" s="60">
        <f>J4236+J4245+J4248+J4256+J4265+J4268</f>
        <v>0</v>
      </c>
      <c r="K4235" s="63"/>
      <c r="L4235" s="65"/>
      <c r="M4235" s="60">
        <f>M4236+M4245+M4248+M4256+M4265+M4268</f>
        <v>0</v>
      </c>
    </row>
    <row r="4236" spans="1:13" customFormat="1" hidden="1">
      <c r="B4236" s="1" t="s">
        <v>4029</v>
      </c>
      <c r="C4236" s="4" t="s">
        <v>434</v>
      </c>
      <c r="D4236" s="10">
        <f>SUM(D4237:D4244)</f>
        <v>0</v>
      </c>
      <c r="E4236" s="58"/>
      <c r="F4236" s="96"/>
      <c r="G4236" s="10">
        <f>SUM(G4237:G4244)</f>
        <v>0</v>
      </c>
      <c r="H4236" s="58"/>
      <c r="I4236" s="96"/>
      <c r="J4236" s="10">
        <f>SUM(J4237:J4244)</f>
        <v>0</v>
      </c>
      <c r="L4236" s="59"/>
      <c r="M4236" s="10">
        <f>SUM(M4237:M4244)</f>
        <v>0</v>
      </c>
    </row>
    <row r="4237" spans="1:13" customFormat="1" hidden="1">
      <c r="B4237" s="5" t="s">
        <v>4030</v>
      </c>
      <c r="C4237" s="9" t="s">
        <v>436</v>
      </c>
      <c r="D4237" s="7">
        <v>0</v>
      </c>
      <c r="E4237" s="58"/>
      <c r="F4237" s="95"/>
      <c r="G4237" s="7">
        <v>0</v>
      </c>
      <c r="H4237" s="58"/>
      <c r="I4237" s="95"/>
      <c r="J4237" s="7">
        <v>0</v>
      </c>
      <c r="L4237" s="59"/>
      <c r="M4237" s="7">
        <v>0</v>
      </c>
    </row>
    <row r="4238" spans="1:13" customFormat="1" hidden="1">
      <c r="B4238" s="5" t="s">
        <v>4031</v>
      </c>
      <c r="C4238" s="9" t="s">
        <v>438</v>
      </c>
      <c r="D4238" s="7">
        <v>0</v>
      </c>
      <c r="E4238" s="58"/>
      <c r="F4238" s="95"/>
      <c r="G4238" s="7">
        <v>0</v>
      </c>
      <c r="H4238" s="58"/>
      <c r="I4238" s="95"/>
      <c r="J4238" s="7">
        <v>0</v>
      </c>
      <c r="L4238" s="59"/>
      <c r="M4238" s="7">
        <v>0</v>
      </c>
    </row>
    <row r="4239" spans="1:13" customFormat="1" hidden="1">
      <c r="B4239" s="5" t="s">
        <v>4032</v>
      </c>
      <c r="C4239" s="9" t="s">
        <v>2445</v>
      </c>
      <c r="D4239" s="7">
        <v>0</v>
      </c>
      <c r="E4239" s="58"/>
      <c r="F4239" s="95"/>
      <c r="G4239" s="7">
        <v>0</v>
      </c>
      <c r="H4239" s="58"/>
      <c r="I4239" s="95"/>
      <c r="J4239" s="7">
        <v>0</v>
      </c>
      <c r="L4239" s="59"/>
      <c r="M4239" s="7">
        <v>0</v>
      </c>
    </row>
    <row r="4240" spans="1:13" customFormat="1" hidden="1">
      <c r="B4240" s="5" t="s">
        <v>4033</v>
      </c>
      <c r="C4240" s="9" t="s">
        <v>441</v>
      </c>
      <c r="D4240" s="7">
        <v>0</v>
      </c>
      <c r="E4240" s="58"/>
      <c r="F4240" s="95"/>
      <c r="G4240" s="7">
        <v>0</v>
      </c>
      <c r="H4240" s="58"/>
      <c r="I4240" s="95"/>
      <c r="J4240" s="7">
        <v>0</v>
      </c>
      <c r="L4240" s="59"/>
      <c r="M4240" s="7">
        <v>0</v>
      </c>
    </row>
    <row r="4241" spans="2:13" customFormat="1" hidden="1">
      <c r="B4241" s="5" t="s">
        <v>4034</v>
      </c>
      <c r="C4241" s="9" t="s">
        <v>443</v>
      </c>
      <c r="D4241" s="7">
        <v>0</v>
      </c>
      <c r="E4241" s="58"/>
      <c r="F4241" s="95"/>
      <c r="G4241" s="7">
        <v>0</v>
      </c>
      <c r="H4241" s="58"/>
      <c r="I4241" s="95"/>
      <c r="J4241" s="7">
        <v>0</v>
      </c>
      <c r="L4241" s="59"/>
      <c r="M4241" s="7">
        <v>0</v>
      </c>
    </row>
    <row r="4242" spans="2:13" customFormat="1" hidden="1">
      <c r="B4242" s="5" t="s">
        <v>4035</v>
      </c>
      <c r="C4242" s="9" t="s">
        <v>445</v>
      </c>
      <c r="D4242" s="7">
        <v>0</v>
      </c>
      <c r="E4242" s="58"/>
      <c r="F4242" s="95"/>
      <c r="G4242" s="7">
        <v>0</v>
      </c>
      <c r="H4242" s="58"/>
      <c r="I4242" s="95"/>
      <c r="J4242" s="7">
        <v>0</v>
      </c>
      <c r="L4242" s="59"/>
      <c r="M4242" s="7">
        <v>0</v>
      </c>
    </row>
    <row r="4243" spans="2:13" customFormat="1" hidden="1">
      <c r="B4243" s="5" t="s">
        <v>4036</v>
      </c>
      <c r="C4243" s="9" t="s">
        <v>2446</v>
      </c>
      <c r="D4243" s="7">
        <v>0</v>
      </c>
      <c r="E4243" s="58"/>
      <c r="F4243" s="95"/>
      <c r="G4243" s="7">
        <v>0</v>
      </c>
      <c r="H4243" s="58"/>
      <c r="I4243" s="95"/>
      <c r="J4243" s="7">
        <v>0</v>
      </c>
      <c r="L4243" s="59"/>
      <c r="M4243" s="7">
        <v>0</v>
      </c>
    </row>
    <row r="4244" spans="2:13" customFormat="1" hidden="1">
      <c r="B4244" s="5" t="s">
        <v>4037</v>
      </c>
      <c r="C4244" s="9" t="s">
        <v>448</v>
      </c>
      <c r="D4244" s="7">
        <v>0</v>
      </c>
      <c r="E4244" s="58"/>
      <c r="F4244" s="95"/>
      <c r="G4244" s="7">
        <v>0</v>
      </c>
      <c r="H4244" s="58"/>
      <c r="I4244" s="95"/>
      <c r="J4244" s="7">
        <v>0</v>
      </c>
      <c r="L4244" s="59"/>
      <c r="M4244" s="7">
        <v>0</v>
      </c>
    </row>
    <row r="4245" spans="2:13" customFormat="1" hidden="1">
      <c r="B4245" s="1" t="s">
        <v>4038</v>
      </c>
      <c r="C4245" s="4" t="s">
        <v>450</v>
      </c>
      <c r="D4245" s="10">
        <f>SUM(D4246:D4247)</f>
        <v>0</v>
      </c>
      <c r="E4245" s="58"/>
      <c r="F4245" s="96"/>
      <c r="G4245" s="10">
        <f>SUM(G4246:G4247)</f>
        <v>0</v>
      </c>
      <c r="H4245" s="58"/>
      <c r="I4245" s="96"/>
      <c r="J4245" s="10">
        <f>SUM(J4246:J4247)</f>
        <v>0</v>
      </c>
      <c r="L4245" s="59"/>
      <c r="M4245" s="10">
        <f>SUM(M4246:M4247)</f>
        <v>0</v>
      </c>
    </row>
    <row r="4246" spans="2:13" customFormat="1" hidden="1">
      <c r="B4246" s="5" t="s">
        <v>4039</v>
      </c>
      <c r="C4246" s="9" t="s">
        <v>452</v>
      </c>
      <c r="D4246" s="7">
        <v>0</v>
      </c>
      <c r="E4246" s="58"/>
      <c r="F4246" s="95"/>
      <c r="G4246" s="7">
        <v>0</v>
      </c>
      <c r="H4246" s="58"/>
      <c r="I4246" s="95"/>
      <c r="J4246" s="7">
        <v>0</v>
      </c>
      <c r="L4246" s="59"/>
      <c r="M4246" s="7">
        <v>0</v>
      </c>
    </row>
    <row r="4247" spans="2:13" customFormat="1" hidden="1">
      <c r="B4247" s="5" t="s">
        <v>4040</v>
      </c>
      <c r="C4247" s="9" t="s">
        <v>454</v>
      </c>
      <c r="D4247" s="7">
        <v>0</v>
      </c>
      <c r="E4247" s="58"/>
      <c r="F4247" s="95"/>
      <c r="G4247" s="7">
        <v>0</v>
      </c>
      <c r="H4247" s="58"/>
      <c r="I4247" s="95"/>
      <c r="J4247" s="7">
        <v>0</v>
      </c>
      <c r="L4247" s="59"/>
      <c r="M4247" s="7">
        <v>0</v>
      </c>
    </row>
    <row r="4248" spans="2:13" customFormat="1" hidden="1">
      <c r="B4248" s="1" t="s">
        <v>4041</v>
      </c>
      <c r="C4248" s="4" t="s">
        <v>456</v>
      </c>
      <c r="D4248" s="10">
        <f>SUM(D4249:D4255)</f>
        <v>0</v>
      </c>
      <c r="E4248" s="58"/>
      <c r="F4248" s="96"/>
      <c r="G4248" s="10">
        <f>SUM(G4249:G4255)</f>
        <v>0</v>
      </c>
      <c r="H4248" s="58"/>
      <c r="I4248" s="96"/>
      <c r="J4248" s="10">
        <f>SUM(J4249:J4255)</f>
        <v>0</v>
      </c>
      <c r="L4248" s="59"/>
      <c r="M4248" s="10">
        <f>SUM(M4249:M4255)</f>
        <v>0</v>
      </c>
    </row>
    <row r="4249" spans="2:13" customFormat="1" hidden="1">
      <c r="B4249" s="5" t="s">
        <v>4042</v>
      </c>
      <c r="C4249" s="9" t="s">
        <v>458</v>
      </c>
      <c r="D4249" s="7">
        <v>0</v>
      </c>
      <c r="E4249" s="58"/>
      <c r="F4249" s="95"/>
      <c r="G4249" s="7">
        <v>0</v>
      </c>
      <c r="H4249" s="58"/>
      <c r="I4249" s="95"/>
      <c r="J4249" s="7">
        <v>0</v>
      </c>
      <c r="L4249" s="59"/>
      <c r="M4249" s="7">
        <v>0</v>
      </c>
    </row>
    <row r="4250" spans="2:13" customFormat="1" hidden="1">
      <c r="B4250" s="5" t="s">
        <v>4043</v>
      </c>
      <c r="C4250" s="9" t="s">
        <v>460</v>
      </c>
      <c r="D4250" s="7">
        <v>0</v>
      </c>
      <c r="E4250" s="58"/>
      <c r="F4250" s="95"/>
      <c r="G4250" s="7">
        <v>0</v>
      </c>
      <c r="H4250" s="58"/>
      <c r="I4250" s="95"/>
      <c r="J4250" s="7">
        <v>0</v>
      </c>
      <c r="L4250" s="59"/>
      <c r="M4250" s="7">
        <v>0</v>
      </c>
    </row>
    <row r="4251" spans="2:13" customFormat="1" hidden="1">
      <c r="B4251" s="5" t="s">
        <v>4044</v>
      </c>
      <c r="C4251" s="9" t="s">
        <v>462</v>
      </c>
      <c r="D4251" s="7">
        <v>0</v>
      </c>
      <c r="E4251" s="58"/>
      <c r="F4251" s="95"/>
      <c r="G4251" s="7">
        <v>0</v>
      </c>
      <c r="H4251" s="58"/>
      <c r="I4251" s="95"/>
      <c r="J4251" s="7">
        <v>0</v>
      </c>
      <c r="L4251" s="59"/>
      <c r="M4251" s="7">
        <v>0</v>
      </c>
    </row>
    <row r="4252" spans="2:13" customFormat="1" hidden="1">
      <c r="B4252" s="5" t="s">
        <v>4045</v>
      </c>
      <c r="C4252" s="9" t="s">
        <v>464</v>
      </c>
      <c r="D4252" s="7">
        <v>0</v>
      </c>
      <c r="E4252" s="58"/>
      <c r="F4252" s="95"/>
      <c r="G4252" s="7">
        <v>0</v>
      </c>
      <c r="H4252" s="58"/>
      <c r="I4252" s="95"/>
      <c r="J4252" s="7">
        <v>0</v>
      </c>
      <c r="L4252" s="59"/>
      <c r="M4252" s="7">
        <v>0</v>
      </c>
    </row>
    <row r="4253" spans="2:13" customFormat="1" hidden="1">
      <c r="B4253" s="5" t="s">
        <v>4046</v>
      </c>
      <c r="C4253" s="9" t="s">
        <v>466</v>
      </c>
      <c r="D4253" s="7">
        <v>0</v>
      </c>
      <c r="E4253" s="58"/>
      <c r="F4253" s="95"/>
      <c r="G4253" s="7">
        <v>0</v>
      </c>
      <c r="H4253" s="58"/>
      <c r="I4253" s="95"/>
      <c r="J4253" s="7">
        <v>0</v>
      </c>
      <c r="L4253" s="59"/>
      <c r="M4253" s="7">
        <v>0</v>
      </c>
    </row>
    <row r="4254" spans="2:13" customFormat="1" hidden="1">
      <c r="B4254" s="5" t="s">
        <v>4047</v>
      </c>
      <c r="C4254" s="9" t="s">
        <v>468</v>
      </c>
      <c r="D4254" s="7">
        <v>0</v>
      </c>
      <c r="E4254" s="58"/>
      <c r="F4254" s="95"/>
      <c r="G4254" s="7">
        <v>0</v>
      </c>
      <c r="H4254" s="58"/>
      <c r="I4254" s="95"/>
      <c r="J4254" s="7">
        <v>0</v>
      </c>
      <c r="L4254" s="59"/>
      <c r="M4254" s="7">
        <v>0</v>
      </c>
    </row>
    <row r="4255" spans="2:13" customFormat="1" hidden="1">
      <c r="B4255" s="5" t="s">
        <v>4048</v>
      </c>
      <c r="C4255" s="9" t="s">
        <v>470</v>
      </c>
      <c r="D4255" s="7">
        <v>0</v>
      </c>
      <c r="E4255" s="58"/>
      <c r="F4255" s="95"/>
      <c r="G4255" s="7">
        <v>0</v>
      </c>
      <c r="H4255" s="58"/>
      <c r="I4255" s="95"/>
      <c r="J4255" s="7">
        <v>0</v>
      </c>
      <c r="L4255" s="59"/>
      <c r="M4255" s="7">
        <v>0</v>
      </c>
    </row>
    <row r="4256" spans="2:13" customFormat="1" hidden="1">
      <c r="B4256" s="70" t="s">
        <v>4049</v>
      </c>
      <c r="C4256" s="71" t="s">
        <v>472</v>
      </c>
      <c r="D4256" s="60">
        <f>SUM(D4257:D4264)</f>
        <v>0</v>
      </c>
      <c r="E4256" s="58"/>
      <c r="F4256" s="96"/>
      <c r="G4256" s="60">
        <f>SUM(G4257:G4264)</f>
        <v>0</v>
      </c>
      <c r="H4256" s="58"/>
      <c r="I4256" s="96"/>
      <c r="J4256" s="60">
        <f>SUM(J4257:J4264)</f>
        <v>0</v>
      </c>
      <c r="K4256" s="63"/>
      <c r="L4256" s="65"/>
      <c r="M4256" s="60">
        <f>SUM(M4257:M4264)</f>
        <v>0</v>
      </c>
    </row>
    <row r="4257" spans="2:13" customFormat="1" hidden="1">
      <c r="B4257" s="5" t="s">
        <v>4050</v>
      </c>
      <c r="C4257" s="9" t="s">
        <v>474</v>
      </c>
      <c r="D4257" s="7">
        <v>0</v>
      </c>
      <c r="E4257" s="58"/>
      <c r="F4257" s="95"/>
      <c r="G4257" s="7">
        <v>0</v>
      </c>
      <c r="H4257" s="58"/>
      <c r="I4257" s="95"/>
      <c r="J4257" s="7">
        <v>0</v>
      </c>
      <c r="L4257" s="59"/>
      <c r="M4257" s="7">
        <v>0</v>
      </c>
    </row>
    <row r="4258" spans="2:13" customFormat="1" hidden="1">
      <c r="B4258" s="28" t="s">
        <v>4051</v>
      </c>
      <c r="C4258" s="36" t="s">
        <v>476</v>
      </c>
      <c r="D4258" s="11">
        <v>0</v>
      </c>
      <c r="E4258" s="58"/>
      <c r="F4258" s="95"/>
      <c r="G4258" s="11">
        <v>0</v>
      </c>
      <c r="H4258" s="58"/>
      <c r="I4258" s="95"/>
      <c r="J4258" s="11">
        <v>0</v>
      </c>
      <c r="K4258" s="61"/>
      <c r="L4258" s="65"/>
      <c r="M4258" s="11">
        <v>0</v>
      </c>
    </row>
    <row r="4259" spans="2:13" customFormat="1" hidden="1">
      <c r="B4259" s="5" t="s">
        <v>4052</v>
      </c>
      <c r="C4259" s="9" t="s">
        <v>478</v>
      </c>
      <c r="D4259" s="7">
        <v>0</v>
      </c>
      <c r="E4259" s="58"/>
      <c r="F4259" s="95"/>
      <c r="G4259" s="7">
        <v>0</v>
      </c>
      <c r="H4259" s="58"/>
      <c r="I4259" s="95"/>
      <c r="J4259" s="7">
        <v>0</v>
      </c>
      <c r="L4259" s="59"/>
      <c r="M4259" s="7">
        <v>0</v>
      </c>
    </row>
    <row r="4260" spans="2:13" customFormat="1" hidden="1">
      <c r="B4260" s="5" t="s">
        <v>4053</v>
      </c>
      <c r="C4260" s="9" t="s">
        <v>480</v>
      </c>
      <c r="D4260" s="7">
        <v>0</v>
      </c>
      <c r="E4260" s="58"/>
      <c r="F4260" s="95"/>
      <c r="G4260" s="7">
        <v>0</v>
      </c>
      <c r="H4260" s="58"/>
      <c r="I4260" s="95"/>
      <c r="J4260" s="7">
        <v>0</v>
      </c>
      <c r="L4260" s="59"/>
      <c r="M4260" s="7">
        <v>0</v>
      </c>
    </row>
    <row r="4261" spans="2:13" customFormat="1" hidden="1">
      <c r="B4261" s="5" t="s">
        <v>4054</v>
      </c>
      <c r="C4261" s="9" t="s">
        <v>482</v>
      </c>
      <c r="D4261" s="7">
        <v>0</v>
      </c>
      <c r="E4261" s="58"/>
      <c r="F4261" s="95"/>
      <c r="G4261" s="7">
        <v>0</v>
      </c>
      <c r="H4261" s="58"/>
      <c r="I4261" s="95"/>
      <c r="J4261" s="7">
        <v>0</v>
      </c>
      <c r="L4261" s="59"/>
      <c r="M4261" s="7">
        <v>0</v>
      </c>
    </row>
    <row r="4262" spans="2:13" customFormat="1" hidden="1">
      <c r="B4262" s="5" t="s">
        <v>4055</v>
      </c>
      <c r="C4262" s="9" t="s">
        <v>484</v>
      </c>
      <c r="D4262" s="7">
        <v>0</v>
      </c>
      <c r="E4262" s="58"/>
      <c r="F4262" s="95"/>
      <c r="G4262" s="7">
        <v>0</v>
      </c>
      <c r="H4262" s="58"/>
      <c r="I4262" s="95"/>
      <c r="J4262" s="7">
        <v>0</v>
      </c>
      <c r="L4262" s="59"/>
      <c r="M4262" s="7">
        <v>0</v>
      </c>
    </row>
    <row r="4263" spans="2:13" customFormat="1" hidden="1">
      <c r="B4263" s="5" t="s">
        <v>4056</v>
      </c>
      <c r="C4263" s="9" t="s">
        <v>486</v>
      </c>
      <c r="D4263" s="7">
        <v>0</v>
      </c>
      <c r="E4263" s="58"/>
      <c r="F4263" s="95"/>
      <c r="G4263" s="7">
        <v>0</v>
      </c>
      <c r="H4263" s="58"/>
      <c r="I4263" s="95"/>
      <c r="J4263" s="7">
        <v>0</v>
      </c>
      <c r="L4263" s="59"/>
      <c r="M4263" s="7">
        <v>0</v>
      </c>
    </row>
    <row r="4264" spans="2:13" customFormat="1" hidden="1">
      <c r="B4264" s="5" t="s">
        <v>4057</v>
      </c>
      <c r="C4264" s="9" t="s">
        <v>488</v>
      </c>
      <c r="D4264" s="7">
        <v>0</v>
      </c>
      <c r="E4264" s="58"/>
      <c r="F4264" s="95"/>
      <c r="G4264" s="7">
        <v>0</v>
      </c>
      <c r="H4264" s="58"/>
      <c r="I4264" s="95"/>
      <c r="J4264" s="7">
        <v>0</v>
      </c>
      <c r="L4264" s="59"/>
      <c r="M4264" s="7">
        <v>0</v>
      </c>
    </row>
    <row r="4265" spans="2:13" customFormat="1" hidden="1">
      <c r="B4265" s="1" t="s">
        <v>4058</v>
      </c>
      <c r="C4265" s="4" t="s">
        <v>490</v>
      </c>
      <c r="D4265" s="10">
        <f>SUM(D4266:D4267)</f>
        <v>0</v>
      </c>
      <c r="E4265" s="58"/>
      <c r="F4265" s="96"/>
      <c r="G4265" s="10">
        <f>SUM(G4266:G4267)</f>
        <v>0</v>
      </c>
      <c r="H4265" s="58"/>
      <c r="I4265" s="96"/>
      <c r="J4265" s="10">
        <f>SUM(J4266:J4267)</f>
        <v>0</v>
      </c>
      <c r="L4265" s="59"/>
      <c r="M4265" s="10">
        <f>SUM(M4266:M4267)</f>
        <v>0</v>
      </c>
    </row>
    <row r="4266" spans="2:13" customFormat="1" hidden="1">
      <c r="B4266" s="5" t="s">
        <v>4059</v>
      </c>
      <c r="C4266" s="9" t="s">
        <v>492</v>
      </c>
      <c r="D4266" s="7">
        <v>0</v>
      </c>
      <c r="E4266" s="58"/>
      <c r="F4266" s="95"/>
      <c r="G4266" s="7">
        <v>0</v>
      </c>
      <c r="H4266" s="58"/>
      <c r="I4266" s="95"/>
      <c r="J4266" s="7">
        <v>0</v>
      </c>
      <c r="L4266" s="59"/>
      <c r="M4266" s="7">
        <v>0</v>
      </c>
    </row>
    <row r="4267" spans="2:13" customFormat="1" hidden="1">
      <c r="B4267" s="5" t="s">
        <v>4059</v>
      </c>
      <c r="C4267" s="9" t="s">
        <v>494</v>
      </c>
      <c r="D4267" s="7">
        <v>0</v>
      </c>
      <c r="E4267" s="58"/>
      <c r="F4267" s="95"/>
      <c r="G4267" s="7">
        <v>0</v>
      </c>
      <c r="H4267" s="58"/>
      <c r="I4267" s="95"/>
      <c r="J4267" s="7">
        <v>0</v>
      </c>
      <c r="L4267" s="59"/>
      <c r="M4267" s="7">
        <v>0</v>
      </c>
    </row>
    <row r="4268" spans="2:13" customFormat="1" hidden="1">
      <c r="B4268" s="1" t="s">
        <v>4060</v>
      </c>
      <c r="C4268" s="4" t="s">
        <v>5519</v>
      </c>
      <c r="D4268" s="10">
        <f>SUM(D4269:D4270)</f>
        <v>0</v>
      </c>
      <c r="E4268" s="58"/>
      <c r="F4268" s="96"/>
      <c r="G4268" s="10">
        <f>SUM(G4269:G4270)</f>
        <v>0</v>
      </c>
      <c r="H4268" s="58"/>
      <c r="I4268" s="96"/>
      <c r="J4268" s="10">
        <f>SUM(J4269:J4270)</f>
        <v>0</v>
      </c>
      <c r="L4268" s="59"/>
      <c r="M4268" s="10">
        <f>SUM(M4269:M4270)</f>
        <v>0</v>
      </c>
    </row>
    <row r="4269" spans="2:13" customFormat="1" hidden="1">
      <c r="B4269" s="5" t="s">
        <v>4061</v>
      </c>
      <c r="C4269" s="9" t="s">
        <v>497</v>
      </c>
      <c r="D4269" s="7">
        <v>0</v>
      </c>
      <c r="E4269" s="58"/>
      <c r="F4269" s="95"/>
      <c r="G4269" s="7">
        <v>0</v>
      </c>
      <c r="H4269" s="58"/>
      <c r="I4269" s="95"/>
      <c r="J4269" s="7">
        <v>0</v>
      </c>
      <c r="L4269" s="59"/>
      <c r="M4269" s="7">
        <v>0</v>
      </c>
    </row>
    <row r="4270" spans="2:13" customFormat="1" hidden="1">
      <c r="B4270" s="5" t="s">
        <v>4062</v>
      </c>
      <c r="C4270" s="9" t="s">
        <v>499</v>
      </c>
      <c r="D4270" s="7">
        <v>0</v>
      </c>
      <c r="E4270" s="58"/>
      <c r="F4270" s="95"/>
      <c r="G4270" s="7">
        <v>0</v>
      </c>
      <c r="H4270" s="58"/>
      <c r="I4270" s="95"/>
      <c r="J4270" s="7">
        <v>0</v>
      </c>
      <c r="L4270" s="59"/>
      <c r="M4270" s="7">
        <v>0</v>
      </c>
    </row>
    <row r="4271" spans="2:13" customFormat="1" hidden="1">
      <c r="B4271" s="1" t="s">
        <v>4063</v>
      </c>
      <c r="C4271" s="4" t="s">
        <v>501</v>
      </c>
      <c r="D4271" s="10">
        <f>D4272+D4281+D4286+D4289+D4296+D4298+D4307+D4317+D4323</f>
        <v>0</v>
      </c>
      <c r="E4271" s="58"/>
      <c r="F4271" s="96"/>
      <c r="G4271" s="10">
        <f>G4272+G4281+G4286+G4289+G4296+G4298+G4307+G4317+G4323</f>
        <v>0</v>
      </c>
      <c r="H4271" s="58"/>
      <c r="I4271" s="96"/>
      <c r="J4271" s="10">
        <f>J4272+J4281+J4286+J4289+J4296+J4298+J4307+J4317+J4323</f>
        <v>0</v>
      </c>
      <c r="L4271" s="59"/>
      <c r="M4271" s="10">
        <f>M4272+M4281+M4286+M4289+M4296+M4298+M4307+M4317+M4323</f>
        <v>0</v>
      </c>
    </row>
    <row r="4272" spans="2:13" customFormat="1" hidden="1">
      <c r="B4272" s="1" t="s">
        <v>4064</v>
      </c>
      <c r="C4272" s="4" t="s">
        <v>503</v>
      </c>
      <c r="D4272" s="10">
        <f>SUM(D4273:D4280)</f>
        <v>0</v>
      </c>
      <c r="E4272" s="58"/>
      <c r="F4272" s="96"/>
      <c r="G4272" s="10">
        <f>SUM(G4273:G4280)</f>
        <v>0</v>
      </c>
      <c r="H4272" s="58"/>
      <c r="I4272" s="96"/>
      <c r="J4272" s="10">
        <f>SUM(J4273:J4280)</f>
        <v>0</v>
      </c>
      <c r="L4272" s="59"/>
      <c r="M4272" s="10">
        <f>SUM(M4273:M4280)</f>
        <v>0</v>
      </c>
    </row>
    <row r="4273" spans="2:13" customFormat="1" hidden="1">
      <c r="B4273" s="5" t="s">
        <v>4065</v>
      </c>
      <c r="C4273" s="9" t="s">
        <v>505</v>
      </c>
      <c r="D4273" s="7">
        <v>0</v>
      </c>
      <c r="E4273" s="58"/>
      <c r="F4273" s="95"/>
      <c r="G4273" s="7">
        <v>0</v>
      </c>
      <c r="H4273" s="58"/>
      <c r="I4273" s="95"/>
      <c r="J4273" s="7">
        <v>0</v>
      </c>
      <c r="L4273" s="59"/>
      <c r="M4273" s="7">
        <v>0</v>
      </c>
    </row>
    <row r="4274" spans="2:13" customFormat="1" hidden="1">
      <c r="B4274" s="5" t="s">
        <v>4066</v>
      </c>
      <c r="C4274" s="9" t="s">
        <v>507</v>
      </c>
      <c r="D4274" s="7">
        <v>0</v>
      </c>
      <c r="E4274" s="58"/>
      <c r="F4274" s="95"/>
      <c r="G4274" s="7">
        <v>0</v>
      </c>
      <c r="H4274" s="58"/>
      <c r="I4274" s="95"/>
      <c r="J4274" s="7">
        <v>0</v>
      </c>
      <c r="L4274" s="59"/>
      <c r="M4274" s="7">
        <v>0</v>
      </c>
    </row>
    <row r="4275" spans="2:13" customFormat="1" hidden="1">
      <c r="B4275" s="5" t="s">
        <v>4067</v>
      </c>
      <c r="C4275" s="9" t="s">
        <v>509</v>
      </c>
      <c r="D4275" s="7">
        <v>0</v>
      </c>
      <c r="E4275" s="58"/>
      <c r="F4275" s="95"/>
      <c r="G4275" s="7">
        <v>0</v>
      </c>
      <c r="H4275" s="58"/>
      <c r="I4275" s="95"/>
      <c r="J4275" s="7">
        <v>0</v>
      </c>
      <c r="L4275" s="59"/>
      <c r="M4275" s="7">
        <v>0</v>
      </c>
    </row>
    <row r="4276" spans="2:13" customFormat="1" hidden="1">
      <c r="B4276" s="5" t="s">
        <v>4068</v>
      </c>
      <c r="C4276" s="9" t="s">
        <v>511</v>
      </c>
      <c r="D4276" s="7">
        <v>0</v>
      </c>
      <c r="E4276" s="58"/>
      <c r="F4276" s="95"/>
      <c r="G4276" s="7">
        <v>0</v>
      </c>
      <c r="H4276" s="58"/>
      <c r="I4276" s="95"/>
      <c r="J4276" s="7">
        <v>0</v>
      </c>
      <c r="L4276" s="59"/>
      <c r="M4276" s="7">
        <v>0</v>
      </c>
    </row>
    <row r="4277" spans="2:13" customFormat="1" hidden="1">
      <c r="B4277" s="5" t="s">
        <v>4069</v>
      </c>
      <c r="C4277" s="9" t="s">
        <v>513</v>
      </c>
      <c r="D4277" s="7">
        <v>0</v>
      </c>
      <c r="E4277" s="58"/>
      <c r="F4277" s="95"/>
      <c r="G4277" s="7">
        <v>0</v>
      </c>
      <c r="H4277" s="58"/>
      <c r="I4277" s="95"/>
      <c r="J4277" s="7">
        <v>0</v>
      </c>
      <c r="L4277" s="59"/>
      <c r="M4277" s="7">
        <v>0</v>
      </c>
    </row>
    <row r="4278" spans="2:13" customFormat="1" hidden="1">
      <c r="B4278" s="5" t="s">
        <v>4070</v>
      </c>
      <c r="C4278" s="9" t="s">
        <v>515</v>
      </c>
      <c r="D4278" s="7">
        <v>0</v>
      </c>
      <c r="E4278" s="58"/>
      <c r="F4278" s="95"/>
      <c r="G4278" s="7">
        <v>0</v>
      </c>
      <c r="H4278" s="58"/>
      <c r="I4278" s="95"/>
      <c r="J4278" s="7">
        <v>0</v>
      </c>
      <c r="L4278" s="59"/>
      <c r="M4278" s="7">
        <v>0</v>
      </c>
    </row>
    <row r="4279" spans="2:13" customFormat="1" hidden="1">
      <c r="B4279" s="5" t="s">
        <v>4071</v>
      </c>
      <c r="C4279" s="9" t="s">
        <v>517</v>
      </c>
      <c r="D4279" s="7">
        <v>0</v>
      </c>
      <c r="E4279" s="58"/>
      <c r="F4279" s="95"/>
      <c r="G4279" s="7">
        <v>0</v>
      </c>
      <c r="H4279" s="58"/>
      <c r="I4279" s="95"/>
      <c r="J4279" s="7">
        <v>0</v>
      </c>
      <c r="L4279" s="59"/>
      <c r="M4279" s="7">
        <v>0</v>
      </c>
    </row>
    <row r="4280" spans="2:13" customFormat="1" hidden="1">
      <c r="B4280" s="5" t="s">
        <v>4072</v>
      </c>
      <c r="C4280" s="9" t="s">
        <v>519</v>
      </c>
      <c r="D4280" s="7">
        <v>0</v>
      </c>
      <c r="E4280" s="58"/>
      <c r="F4280" s="95"/>
      <c r="G4280" s="7">
        <v>0</v>
      </c>
      <c r="H4280" s="58"/>
      <c r="I4280" s="95"/>
      <c r="J4280" s="7">
        <v>0</v>
      </c>
      <c r="L4280" s="59"/>
      <c r="M4280" s="7">
        <v>0</v>
      </c>
    </row>
    <row r="4281" spans="2:13" customFormat="1" hidden="1">
      <c r="B4281" s="1" t="s">
        <v>4073</v>
      </c>
      <c r="C4281" s="4" t="s">
        <v>521</v>
      </c>
      <c r="D4281" s="10">
        <f>SUM(D4282:D4285)</f>
        <v>0</v>
      </c>
      <c r="E4281" s="58"/>
      <c r="F4281" s="96"/>
      <c r="G4281" s="10">
        <f>SUM(G4282:G4285)</f>
        <v>0</v>
      </c>
      <c r="H4281" s="58"/>
      <c r="I4281" s="96"/>
      <c r="J4281" s="10">
        <f>SUM(J4282:J4285)</f>
        <v>0</v>
      </c>
      <c r="L4281" s="59"/>
      <c r="M4281" s="10">
        <f>SUM(M4282:M4285)</f>
        <v>0</v>
      </c>
    </row>
    <row r="4282" spans="2:13" customFormat="1" hidden="1">
      <c r="B4282" s="5" t="s">
        <v>4074</v>
      </c>
      <c r="C4282" s="9" t="s">
        <v>523</v>
      </c>
      <c r="D4282" s="7">
        <v>0</v>
      </c>
      <c r="E4282" s="58"/>
      <c r="F4282" s="95"/>
      <c r="G4282" s="7">
        <v>0</v>
      </c>
      <c r="H4282" s="58"/>
      <c r="I4282" s="95"/>
      <c r="J4282" s="7">
        <v>0</v>
      </c>
      <c r="L4282" s="59"/>
      <c r="M4282" s="7">
        <v>0</v>
      </c>
    </row>
    <row r="4283" spans="2:13" customFormat="1" hidden="1">
      <c r="B4283" s="5" t="s">
        <v>4075</v>
      </c>
      <c r="C4283" s="9" t="s">
        <v>525</v>
      </c>
      <c r="D4283" s="7">
        <v>0</v>
      </c>
      <c r="E4283" s="58"/>
      <c r="F4283" s="95"/>
      <c r="G4283" s="7">
        <v>0</v>
      </c>
      <c r="H4283" s="58"/>
      <c r="I4283" s="95"/>
      <c r="J4283" s="7">
        <v>0</v>
      </c>
      <c r="L4283" s="59"/>
      <c r="M4283" s="7">
        <v>0</v>
      </c>
    </row>
    <row r="4284" spans="2:13" customFormat="1" hidden="1">
      <c r="B4284" s="5" t="s">
        <v>4076</v>
      </c>
      <c r="C4284" s="9" t="s">
        <v>527</v>
      </c>
      <c r="D4284" s="7">
        <v>0</v>
      </c>
      <c r="E4284" s="58"/>
      <c r="F4284" s="95"/>
      <c r="G4284" s="7">
        <v>0</v>
      </c>
      <c r="H4284" s="58"/>
      <c r="I4284" s="95"/>
      <c r="J4284" s="7">
        <v>0</v>
      </c>
      <c r="L4284" s="59"/>
      <c r="M4284" s="7">
        <v>0</v>
      </c>
    </row>
    <row r="4285" spans="2:13" customFormat="1" hidden="1">
      <c r="B4285" s="5" t="s">
        <v>4077</v>
      </c>
      <c r="C4285" s="9" t="s">
        <v>529</v>
      </c>
      <c r="D4285" s="7">
        <v>0</v>
      </c>
      <c r="E4285" s="58"/>
      <c r="F4285" s="95"/>
      <c r="G4285" s="7">
        <v>0</v>
      </c>
      <c r="H4285" s="58"/>
      <c r="I4285" s="95"/>
      <c r="J4285" s="7">
        <v>0</v>
      </c>
      <c r="L4285" s="59"/>
      <c r="M4285" s="7">
        <v>0</v>
      </c>
    </row>
    <row r="4286" spans="2:13" customFormat="1" hidden="1">
      <c r="B4286" s="1" t="s">
        <v>4078</v>
      </c>
      <c r="C4286" s="4" t="s">
        <v>531</v>
      </c>
      <c r="D4286" s="10">
        <f>SUM(D4287:D4288)</f>
        <v>0</v>
      </c>
      <c r="E4286" s="58"/>
      <c r="F4286" s="96"/>
      <c r="G4286" s="10">
        <f>SUM(G4287:G4288)</f>
        <v>0</v>
      </c>
      <c r="H4286" s="58"/>
      <c r="I4286" s="96"/>
      <c r="J4286" s="10">
        <f>SUM(J4287:J4288)</f>
        <v>0</v>
      </c>
      <c r="L4286" s="59"/>
      <c r="M4286" s="10">
        <f>SUM(M4287:M4288)</f>
        <v>0</v>
      </c>
    </row>
    <row r="4287" spans="2:13" customFormat="1" hidden="1">
      <c r="B4287" s="5" t="s">
        <v>4079</v>
      </c>
      <c r="C4287" s="9" t="s">
        <v>533</v>
      </c>
      <c r="D4287" s="7">
        <v>0</v>
      </c>
      <c r="E4287" s="58"/>
      <c r="F4287" s="95"/>
      <c r="G4287" s="7">
        <v>0</v>
      </c>
      <c r="H4287" s="58"/>
      <c r="I4287" s="95"/>
      <c r="J4287" s="7">
        <v>0</v>
      </c>
      <c r="L4287" s="59"/>
      <c r="M4287" s="7">
        <v>0</v>
      </c>
    </row>
    <row r="4288" spans="2:13" customFormat="1" hidden="1">
      <c r="B4288" s="5" t="s">
        <v>4080</v>
      </c>
      <c r="C4288" s="9" t="s">
        <v>535</v>
      </c>
      <c r="D4288" s="7">
        <v>0</v>
      </c>
      <c r="E4288" s="58"/>
      <c r="F4288" s="95"/>
      <c r="G4288" s="7">
        <v>0</v>
      </c>
      <c r="H4288" s="58"/>
      <c r="I4288" s="95"/>
      <c r="J4288" s="7">
        <v>0</v>
      </c>
      <c r="L4288" s="59"/>
      <c r="M4288" s="7">
        <v>0</v>
      </c>
    </row>
    <row r="4289" spans="2:13" customFormat="1" hidden="1">
      <c r="B4289" s="1" t="s">
        <v>4081</v>
      </c>
      <c r="C4289" s="4" t="s">
        <v>537</v>
      </c>
      <c r="D4289" s="10">
        <f>SUM(D4290:D4295)</f>
        <v>0</v>
      </c>
      <c r="E4289" s="58"/>
      <c r="F4289" s="96"/>
      <c r="G4289" s="10">
        <f>SUM(G4290:G4295)</f>
        <v>0</v>
      </c>
      <c r="H4289" s="58"/>
      <c r="I4289" s="96"/>
      <c r="J4289" s="10">
        <f>SUM(J4290:J4295)</f>
        <v>0</v>
      </c>
      <c r="L4289" s="59"/>
      <c r="M4289" s="10">
        <f>SUM(M4290:M4295)</f>
        <v>0</v>
      </c>
    </row>
    <row r="4290" spans="2:13" customFormat="1" hidden="1">
      <c r="B4290" s="5" t="s">
        <v>4082</v>
      </c>
      <c r="C4290" s="9" t="s">
        <v>539</v>
      </c>
      <c r="D4290" s="7">
        <v>0</v>
      </c>
      <c r="E4290" s="58"/>
      <c r="F4290" s="95"/>
      <c r="G4290" s="7">
        <v>0</v>
      </c>
      <c r="H4290" s="58"/>
      <c r="I4290" s="95"/>
      <c r="J4290" s="7">
        <v>0</v>
      </c>
      <c r="L4290" s="59"/>
      <c r="M4290" s="7">
        <v>0</v>
      </c>
    </row>
    <row r="4291" spans="2:13" customFormat="1" hidden="1">
      <c r="B4291" s="5" t="s">
        <v>4083</v>
      </c>
      <c r="C4291" s="9" t="s">
        <v>541</v>
      </c>
      <c r="D4291" s="7">
        <v>0</v>
      </c>
      <c r="E4291" s="58"/>
      <c r="F4291" s="95"/>
      <c r="G4291" s="7">
        <v>0</v>
      </c>
      <c r="H4291" s="58"/>
      <c r="I4291" s="95"/>
      <c r="J4291" s="7">
        <v>0</v>
      </c>
      <c r="L4291" s="59"/>
      <c r="M4291" s="7">
        <v>0</v>
      </c>
    </row>
    <row r="4292" spans="2:13" customFormat="1" hidden="1">
      <c r="B4292" s="5" t="s">
        <v>4084</v>
      </c>
      <c r="C4292" s="9" t="s">
        <v>543</v>
      </c>
      <c r="D4292" s="7">
        <v>0</v>
      </c>
      <c r="E4292" s="58"/>
      <c r="F4292" s="95"/>
      <c r="G4292" s="7">
        <v>0</v>
      </c>
      <c r="H4292" s="58"/>
      <c r="I4292" s="95"/>
      <c r="J4292" s="7">
        <v>0</v>
      </c>
      <c r="L4292" s="59"/>
      <c r="M4292" s="7">
        <v>0</v>
      </c>
    </row>
    <row r="4293" spans="2:13" customFormat="1" hidden="1">
      <c r="B4293" s="5" t="s">
        <v>4085</v>
      </c>
      <c r="C4293" s="9" t="s">
        <v>545</v>
      </c>
      <c r="D4293" s="7">
        <v>0</v>
      </c>
      <c r="E4293" s="58"/>
      <c r="F4293" s="95"/>
      <c r="G4293" s="7">
        <v>0</v>
      </c>
      <c r="H4293" s="58"/>
      <c r="I4293" s="95"/>
      <c r="J4293" s="7">
        <v>0</v>
      </c>
      <c r="L4293" s="59"/>
      <c r="M4293" s="7">
        <v>0</v>
      </c>
    </row>
    <row r="4294" spans="2:13" customFormat="1" hidden="1">
      <c r="B4294" s="5" t="s">
        <v>4086</v>
      </c>
      <c r="C4294" s="9" t="s">
        <v>547</v>
      </c>
      <c r="D4294" s="7">
        <v>0</v>
      </c>
      <c r="E4294" s="58"/>
      <c r="F4294" s="95"/>
      <c r="G4294" s="7">
        <v>0</v>
      </c>
      <c r="H4294" s="58"/>
      <c r="I4294" s="95"/>
      <c r="J4294" s="7">
        <v>0</v>
      </c>
      <c r="L4294" s="59"/>
      <c r="M4294" s="7">
        <v>0</v>
      </c>
    </row>
    <row r="4295" spans="2:13" customFormat="1" hidden="1">
      <c r="B4295" s="5" t="s">
        <v>4087</v>
      </c>
      <c r="C4295" s="9" t="s">
        <v>549</v>
      </c>
      <c r="D4295" s="7">
        <v>0</v>
      </c>
      <c r="E4295" s="58"/>
      <c r="F4295" s="95"/>
      <c r="G4295" s="7">
        <v>0</v>
      </c>
      <c r="H4295" s="58"/>
      <c r="I4295" s="95"/>
      <c r="J4295" s="7">
        <v>0</v>
      </c>
      <c r="L4295" s="59"/>
      <c r="M4295" s="7">
        <v>0</v>
      </c>
    </row>
    <row r="4296" spans="2:13" customFormat="1" hidden="1">
      <c r="B4296" s="1" t="s">
        <v>4088</v>
      </c>
      <c r="C4296" s="4" t="s">
        <v>551</v>
      </c>
      <c r="D4296" s="10">
        <f>SUM(D4297)</f>
        <v>0</v>
      </c>
      <c r="E4296" s="58"/>
      <c r="F4296" s="96"/>
      <c r="G4296" s="10">
        <f>SUM(G4297)</f>
        <v>0</v>
      </c>
      <c r="H4296" s="58"/>
      <c r="I4296" s="96"/>
      <c r="J4296" s="10">
        <f>SUM(J4297)</f>
        <v>0</v>
      </c>
      <c r="L4296" s="59"/>
      <c r="M4296" s="10">
        <f>SUM(M4297)</f>
        <v>0</v>
      </c>
    </row>
    <row r="4297" spans="2:13" customFormat="1" hidden="1">
      <c r="B4297" s="5" t="s">
        <v>4089</v>
      </c>
      <c r="C4297" s="9" t="s">
        <v>553</v>
      </c>
      <c r="D4297" s="7">
        <v>0</v>
      </c>
      <c r="E4297" s="58"/>
      <c r="F4297" s="95"/>
      <c r="G4297" s="7">
        <v>0</v>
      </c>
      <c r="H4297" s="58"/>
      <c r="I4297" s="95"/>
      <c r="J4297" s="7">
        <v>0</v>
      </c>
      <c r="L4297" s="59"/>
      <c r="M4297" s="7">
        <v>0</v>
      </c>
    </row>
    <row r="4298" spans="2:13" customFormat="1" hidden="1">
      <c r="B4298" s="1" t="s">
        <v>4090</v>
      </c>
      <c r="C4298" s="4" t="s">
        <v>555</v>
      </c>
      <c r="D4298" s="10">
        <f>SUM(D4299:D4306)</f>
        <v>0</v>
      </c>
      <c r="E4298" s="58"/>
      <c r="F4298" s="96"/>
      <c r="G4298" s="10">
        <f>SUM(G4299:G4306)</f>
        <v>0</v>
      </c>
      <c r="H4298" s="58"/>
      <c r="I4298" s="96"/>
      <c r="J4298" s="10">
        <f>SUM(J4299:J4306)</f>
        <v>0</v>
      </c>
      <c r="L4298" s="59"/>
      <c r="M4298" s="10">
        <f>SUM(M4299:M4306)</f>
        <v>0</v>
      </c>
    </row>
    <row r="4299" spans="2:13" customFormat="1" hidden="1">
      <c r="B4299" s="5" t="s">
        <v>4091</v>
      </c>
      <c r="C4299" s="9" t="s">
        <v>557</v>
      </c>
      <c r="D4299" s="7">
        <v>0</v>
      </c>
      <c r="E4299" s="58"/>
      <c r="F4299" s="95"/>
      <c r="G4299" s="7">
        <v>0</v>
      </c>
      <c r="H4299" s="58"/>
      <c r="I4299" s="95"/>
      <c r="J4299" s="7">
        <v>0</v>
      </c>
      <c r="L4299" s="59"/>
      <c r="M4299" s="7">
        <v>0</v>
      </c>
    </row>
    <row r="4300" spans="2:13" customFormat="1" hidden="1">
      <c r="B4300" s="5" t="s">
        <v>4092</v>
      </c>
      <c r="C4300" s="9" t="s">
        <v>559</v>
      </c>
      <c r="D4300" s="7">
        <v>0</v>
      </c>
      <c r="E4300" s="58"/>
      <c r="F4300" s="95"/>
      <c r="G4300" s="7">
        <v>0</v>
      </c>
      <c r="H4300" s="58"/>
      <c r="I4300" s="95"/>
      <c r="J4300" s="7">
        <v>0</v>
      </c>
      <c r="L4300" s="59"/>
      <c r="M4300" s="7">
        <v>0</v>
      </c>
    </row>
    <row r="4301" spans="2:13" customFormat="1" hidden="1">
      <c r="B4301" s="5" t="s">
        <v>4093</v>
      </c>
      <c r="C4301" s="9" t="s">
        <v>561</v>
      </c>
      <c r="D4301" s="7">
        <v>0</v>
      </c>
      <c r="E4301" s="58"/>
      <c r="F4301" s="95"/>
      <c r="G4301" s="7">
        <v>0</v>
      </c>
      <c r="H4301" s="58"/>
      <c r="I4301" s="95"/>
      <c r="J4301" s="7">
        <v>0</v>
      </c>
      <c r="L4301" s="59"/>
      <c r="M4301" s="7">
        <v>0</v>
      </c>
    </row>
    <row r="4302" spans="2:13" customFormat="1" hidden="1">
      <c r="B4302" s="5" t="s">
        <v>4094</v>
      </c>
      <c r="C4302" s="9" t="s">
        <v>563</v>
      </c>
      <c r="D4302" s="7">
        <v>0</v>
      </c>
      <c r="E4302" s="58"/>
      <c r="F4302" s="95"/>
      <c r="G4302" s="7">
        <v>0</v>
      </c>
      <c r="H4302" s="58"/>
      <c r="I4302" s="95"/>
      <c r="J4302" s="7">
        <v>0</v>
      </c>
      <c r="L4302" s="59"/>
      <c r="M4302" s="7">
        <v>0</v>
      </c>
    </row>
    <row r="4303" spans="2:13" customFormat="1" hidden="1">
      <c r="B4303" s="5" t="s">
        <v>4095</v>
      </c>
      <c r="C4303" s="9" t="s">
        <v>565</v>
      </c>
      <c r="D4303" s="7">
        <v>0</v>
      </c>
      <c r="E4303" s="58"/>
      <c r="F4303" s="95"/>
      <c r="G4303" s="7">
        <v>0</v>
      </c>
      <c r="H4303" s="58"/>
      <c r="I4303" s="95"/>
      <c r="J4303" s="7">
        <v>0</v>
      </c>
      <c r="L4303" s="59"/>
      <c r="M4303" s="7">
        <v>0</v>
      </c>
    </row>
    <row r="4304" spans="2:13" customFormat="1" hidden="1">
      <c r="B4304" s="5" t="s">
        <v>4096</v>
      </c>
      <c r="C4304" s="9" t="s">
        <v>567</v>
      </c>
      <c r="D4304" s="7">
        <v>0</v>
      </c>
      <c r="E4304" s="58"/>
      <c r="F4304" s="95"/>
      <c r="G4304" s="7">
        <v>0</v>
      </c>
      <c r="H4304" s="58"/>
      <c r="I4304" s="95"/>
      <c r="J4304" s="7">
        <v>0</v>
      </c>
      <c r="L4304" s="59"/>
      <c r="M4304" s="7">
        <v>0</v>
      </c>
    </row>
    <row r="4305" spans="2:13" customFormat="1" hidden="1">
      <c r="B4305" s="5" t="s">
        <v>4097</v>
      </c>
      <c r="C4305" s="9" t="s">
        <v>569</v>
      </c>
      <c r="D4305" s="7">
        <v>0</v>
      </c>
      <c r="E4305" s="58"/>
      <c r="F4305" s="95"/>
      <c r="G4305" s="7">
        <v>0</v>
      </c>
      <c r="H4305" s="58"/>
      <c r="I4305" s="95"/>
      <c r="J4305" s="7">
        <v>0</v>
      </c>
      <c r="L4305" s="59"/>
      <c r="M4305" s="7">
        <v>0</v>
      </c>
    </row>
    <row r="4306" spans="2:13" customFormat="1" hidden="1">
      <c r="B4306" s="5" t="s">
        <v>4098</v>
      </c>
      <c r="C4306" s="9" t="s">
        <v>571</v>
      </c>
      <c r="D4306" s="7">
        <v>0</v>
      </c>
      <c r="E4306" s="58"/>
      <c r="F4306" s="95"/>
      <c r="G4306" s="7">
        <v>0</v>
      </c>
      <c r="H4306" s="58"/>
      <c r="I4306" s="95"/>
      <c r="J4306" s="7">
        <v>0</v>
      </c>
      <c r="L4306" s="59"/>
      <c r="M4306" s="7">
        <v>0</v>
      </c>
    </row>
    <row r="4307" spans="2:13" customFormat="1" hidden="1">
      <c r="B4307" s="1" t="s">
        <v>4099</v>
      </c>
      <c r="C4307" s="4" t="s">
        <v>573</v>
      </c>
      <c r="D4307" s="10">
        <f>SUM(D4308:D4316)</f>
        <v>0</v>
      </c>
      <c r="E4307" s="58"/>
      <c r="F4307" s="96"/>
      <c r="G4307" s="10">
        <f>SUM(G4308:G4316)</f>
        <v>0</v>
      </c>
      <c r="H4307" s="58"/>
      <c r="I4307" s="96"/>
      <c r="J4307" s="10">
        <f>SUM(J4308:J4316)</f>
        <v>0</v>
      </c>
      <c r="L4307" s="59"/>
      <c r="M4307" s="10">
        <f>SUM(M4308:M4316)</f>
        <v>0</v>
      </c>
    </row>
    <row r="4308" spans="2:13" customFormat="1" hidden="1">
      <c r="B4308" s="5" t="s">
        <v>4100</v>
      </c>
      <c r="C4308" s="9" t="s">
        <v>575</v>
      </c>
      <c r="D4308" s="7">
        <v>0</v>
      </c>
      <c r="E4308" s="58"/>
      <c r="F4308" s="95"/>
      <c r="G4308" s="7">
        <v>0</v>
      </c>
      <c r="H4308" s="58"/>
      <c r="I4308" s="95"/>
      <c r="J4308" s="7">
        <v>0</v>
      </c>
      <c r="L4308" s="59"/>
      <c r="M4308" s="7">
        <v>0</v>
      </c>
    </row>
    <row r="4309" spans="2:13" customFormat="1" hidden="1">
      <c r="B4309" s="5" t="s">
        <v>4101</v>
      </c>
      <c r="C4309" s="9" t="s">
        <v>577</v>
      </c>
      <c r="D4309" s="7">
        <v>0</v>
      </c>
      <c r="E4309" s="58"/>
      <c r="F4309" s="95"/>
      <c r="G4309" s="7">
        <v>0</v>
      </c>
      <c r="H4309" s="58"/>
      <c r="I4309" s="95"/>
      <c r="J4309" s="7">
        <v>0</v>
      </c>
      <c r="L4309" s="59"/>
      <c r="M4309" s="7">
        <v>0</v>
      </c>
    </row>
    <row r="4310" spans="2:13" customFormat="1" hidden="1">
      <c r="B4310" s="5" t="s">
        <v>4102</v>
      </c>
      <c r="C4310" s="9" t="s">
        <v>579</v>
      </c>
      <c r="D4310" s="7">
        <v>0</v>
      </c>
      <c r="E4310" s="58"/>
      <c r="F4310" s="95"/>
      <c r="G4310" s="7">
        <v>0</v>
      </c>
      <c r="H4310" s="58"/>
      <c r="I4310" s="95"/>
      <c r="J4310" s="7">
        <v>0</v>
      </c>
      <c r="L4310" s="59"/>
      <c r="M4310" s="7">
        <v>0</v>
      </c>
    </row>
    <row r="4311" spans="2:13" customFormat="1" hidden="1">
      <c r="B4311" s="5" t="s">
        <v>4103</v>
      </c>
      <c r="C4311" s="9" t="s">
        <v>581</v>
      </c>
      <c r="D4311" s="7">
        <v>0</v>
      </c>
      <c r="E4311" s="58"/>
      <c r="F4311" s="95"/>
      <c r="G4311" s="7">
        <v>0</v>
      </c>
      <c r="H4311" s="58"/>
      <c r="I4311" s="95"/>
      <c r="J4311" s="7">
        <v>0</v>
      </c>
      <c r="L4311" s="59"/>
      <c r="M4311" s="7">
        <v>0</v>
      </c>
    </row>
    <row r="4312" spans="2:13" customFormat="1" hidden="1">
      <c r="B4312" s="5" t="s">
        <v>4104</v>
      </c>
      <c r="C4312" s="9" t="s">
        <v>583</v>
      </c>
      <c r="D4312" s="7">
        <v>0</v>
      </c>
      <c r="E4312" s="58"/>
      <c r="F4312" s="95"/>
      <c r="G4312" s="7">
        <v>0</v>
      </c>
      <c r="H4312" s="58"/>
      <c r="I4312" s="95"/>
      <c r="J4312" s="7">
        <v>0</v>
      </c>
      <c r="L4312" s="59"/>
      <c r="M4312" s="7">
        <v>0</v>
      </c>
    </row>
    <row r="4313" spans="2:13" customFormat="1" hidden="1">
      <c r="B4313" s="5" t="s">
        <v>4105</v>
      </c>
      <c r="C4313" s="9" t="s">
        <v>585</v>
      </c>
      <c r="D4313" s="7">
        <v>0</v>
      </c>
      <c r="E4313" s="58"/>
      <c r="F4313" s="95"/>
      <c r="G4313" s="7">
        <v>0</v>
      </c>
      <c r="H4313" s="58"/>
      <c r="I4313" s="95"/>
      <c r="J4313" s="7">
        <v>0</v>
      </c>
      <c r="L4313" s="59"/>
      <c r="M4313" s="7">
        <v>0</v>
      </c>
    </row>
    <row r="4314" spans="2:13" customFormat="1" hidden="1">
      <c r="B4314" s="5" t="s">
        <v>4106</v>
      </c>
      <c r="C4314" s="9" t="s">
        <v>587</v>
      </c>
      <c r="D4314" s="7">
        <v>0</v>
      </c>
      <c r="E4314" s="58"/>
      <c r="F4314" s="95"/>
      <c r="G4314" s="7">
        <v>0</v>
      </c>
      <c r="H4314" s="58"/>
      <c r="I4314" s="95"/>
      <c r="J4314" s="7">
        <v>0</v>
      </c>
      <c r="L4314" s="59"/>
      <c r="M4314" s="7">
        <v>0</v>
      </c>
    </row>
    <row r="4315" spans="2:13" customFormat="1" hidden="1">
      <c r="B4315" s="5" t="s">
        <v>4107</v>
      </c>
      <c r="C4315" s="9" t="s">
        <v>589</v>
      </c>
      <c r="D4315" s="7">
        <v>0</v>
      </c>
      <c r="E4315" s="58"/>
      <c r="F4315" s="95"/>
      <c r="G4315" s="7">
        <v>0</v>
      </c>
      <c r="H4315" s="58"/>
      <c r="I4315" s="95"/>
      <c r="J4315" s="7">
        <v>0</v>
      </c>
      <c r="L4315" s="59"/>
      <c r="M4315" s="7">
        <v>0</v>
      </c>
    </row>
    <row r="4316" spans="2:13" customFormat="1" hidden="1">
      <c r="B4316" s="5" t="s">
        <v>4108</v>
      </c>
      <c r="C4316" s="9" t="s">
        <v>591</v>
      </c>
      <c r="D4316" s="7">
        <v>0</v>
      </c>
      <c r="E4316" s="58"/>
      <c r="F4316" s="95"/>
      <c r="G4316" s="7">
        <v>0</v>
      </c>
      <c r="H4316" s="58"/>
      <c r="I4316" s="95"/>
      <c r="J4316" s="7">
        <v>0</v>
      </c>
      <c r="L4316" s="59"/>
      <c r="M4316" s="7">
        <v>0</v>
      </c>
    </row>
    <row r="4317" spans="2:13" customFormat="1" hidden="1">
      <c r="B4317" s="1" t="s">
        <v>4109</v>
      </c>
      <c r="C4317" s="4" t="s">
        <v>593</v>
      </c>
      <c r="D4317" s="10">
        <f>SUM(D4318:D4322)</f>
        <v>0</v>
      </c>
      <c r="E4317" s="58"/>
      <c r="F4317" s="96"/>
      <c r="G4317" s="10">
        <f>SUM(G4318:G4322)</f>
        <v>0</v>
      </c>
      <c r="H4317" s="58"/>
      <c r="I4317" s="96"/>
      <c r="J4317" s="10">
        <f>SUM(J4318:J4322)</f>
        <v>0</v>
      </c>
      <c r="L4317" s="59"/>
      <c r="M4317" s="10">
        <f>SUM(M4318:M4322)</f>
        <v>0</v>
      </c>
    </row>
    <row r="4318" spans="2:13" customFormat="1" hidden="1">
      <c r="B4318" s="5" t="s">
        <v>4110</v>
      </c>
      <c r="C4318" s="9" t="s">
        <v>595</v>
      </c>
      <c r="D4318" s="7">
        <v>0</v>
      </c>
      <c r="E4318" s="58"/>
      <c r="F4318" s="95"/>
      <c r="G4318" s="7">
        <v>0</v>
      </c>
      <c r="H4318" s="58"/>
      <c r="I4318" s="95"/>
      <c r="J4318" s="7">
        <v>0</v>
      </c>
      <c r="L4318" s="59"/>
      <c r="M4318" s="7">
        <v>0</v>
      </c>
    </row>
    <row r="4319" spans="2:13" customFormat="1" hidden="1">
      <c r="B4319" s="5" t="s">
        <v>4111</v>
      </c>
      <c r="C4319" s="9" t="s">
        <v>597</v>
      </c>
      <c r="D4319" s="7">
        <v>0</v>
      </c>
      <c r="E4319" s="58"/>
      <c r="F4319" s="95"/>
      <c r="G4319" s="7">
        <v>0</v>
      </c>
      <c r="H4319" s="58"/>
      <c r="I4319" s="95"/>
      <c r="J4319" s="7">
        <v>0</v>
      </c>
      <c r="L4319" s="59"/>
      <c r="M4319" s="7">
        <v>0</v>
      </c>
    </row>
    <row r="4320" spans="2:13" customFormat="1" hidden="1">
      <c r="B4320" s="5" t="s">
        <v>4112</v>
      </c>
      <c r="C4320" s="9" t="s">
        <v>599</v>
      </c>
      <c r="D4320" s="7">
        <v>0</v>
      </c>
      <c r="E4320" s="58"/>
      <c r="F4320" s="95"/>
      <c r="G4320" s="7">
        <v>0</v>
      </c>
      <c r="H4320" s="58"/>
      <c r="I4320" s="95"/>
      <c r="J4320" s="7">
        <v>0</v>
      </c>
      <c r="L4320" s="59"/>
      <c r="M4320" s="7">
        <v>0</v>
      </c>
    </row>
    <row r="4321" spans="2:13" customFormat="1" hidden="1">
      <c r="B4321" s="5" t="s">
        <v>4113</v>
      </c>
      <c r="C4321" s="9" t="s">
        <v>601</v>
      </c>
      <c r="D4321" s="7">
        <v>0</v>
      </c>
      <c r="E4321" s="58"/>
      <c r="F4321" s="95"/>
      <c r="G4321" s="7">
        <v>0</v>
      </c>
      <c r="H4321" s="58"/>
      <c r="I4321" s="95"/>
      <c r="J4321" s="7">
        <v>0</v>
      </c>
      <c r="L4321" s="59"/>
      <c r="M4321" s="7">
        <v>0</v>
      </c>
    </row>
    <row r="4322" spans="2:13" customFormat="1" hidden="1">
      <c r="B4322" s="5" t="s">
        <v>4114</v>
      </c>
      <c r="C4322" s="9" t="s">
        <v>603</v>
      </c>
      <c r="D4322" s="7">
        <v>0</v>
      </c>
      <c r="E4322" s="58"/>
      <c r="F4322" s="95"/>
      <c r="G4322" s="7">
        <v>0</v>
      </c>
      <c r="H4322" s="58"/>
      <c r="I4322" s="95"/>
      <c r="J4322" s="7">
        <v>0</v>
      </c>
      <c r="L4322" s="59"/>
      <c r="M4322" s="7">
        <v>0</v>
      </c>
    </row>
    <row r="4323" spans="2:13" customFormat="1" hidden="1">
      <c r="B4323" s="1" t="s">
        <v>4115</v>
      </c>
      <c r="C4323" s="4" t="s">
        <v>605</v>
      </c>
      <c r="D4323" s="10">
        <f>SUM(D4324:D4332)</f>
        <v>0</v>
      </c>
      <c r="E4323" s="58"/>
      <c r="F4323" s="96"/>
      <c r="G4323" s="10">
        <f>SUM(G4324:G4332)</f>
        <v>0</v>
      </c>
      <c r="H4323" s="58"/>
      <c r="I4323" s="96"/>
      <c r="J4323" s="10">
        <f>SUM(J4324:J4332)</f>
        <v>0</v>
      </c>
      <c r="L4323" s="59"/>
      <c r="M4323" s="10">
        <f>SUM(M4324:M4332)</f>
        <v>0</v>
      </c>
    </row>
    <row r="4324" spans="2:13" customFormat="1" hidden="1">
      <c r="B4324" s="5" t="s">
        <v>4116</v>
      </c>
      <c r="C4324" s="9" t="s">
        <v>607</v>
      </c>
      <c r="D4324" s="7">
        <v>0</v>
      </c>
      <c r="E4324" s="58"/>
      <c r="F4324" s="95"/>
      <c r="G4324" s="7">
        <v>0</v>
      </c>
      <c r="H4324" s="58"/>
      <c r="I4324" s="95"/>
      <c r="J4324" s="7">
        <v>0</v>
      </c>
      <c r="L4324" s="59"/>
      <c r="M4324" s="7">
        <v>0</v>
      </c>
    </row>
    <row r="4325" spans="2:13" customFormat="1" hidden="1">
      <c r="B4325" s="5" t="s">
        <v>4117</v>
      </c>
      <c r="C4325" s="9" t="s">
        <v>609</v>
      </c>
      <c r="D4325" s="7">
        <v>0</v>
      </c>
      <c r="E4325" s="58"/>
      <c r="F4325" s="95"/>
      <c r="G4325" s="7">
        <v>0</v>
      </c>
      <c r="H4325" s="58"/>
      <c r="I4325" s="95"/>
      <c r="J4325" s="7">
        <v>0</v>
      </c>
      <c r="L4325" s="59"/>
      <c r="M4325" s="7">
        <v>0</v>
      </c>
    </row>
    <row r="4326" spans="2:13" customFormat="1" hidden="1">
      <c r="B4326" s="5" t="s">
        <v>4118</v>
      </c>
      <c r="C4326" s="9" t="s">
        <v>611</v>
      </c>
      <c r="D4326" s="7">
        <v>0</v>
      </c>
      <c r="E4326" s="58"/>
      <c r="F4326" s="95"/>
      <c r="G4326" s="7">
        <v>0</v>
      </c>
      <c r="H4326" s="58"/>
      <c r="I4326" s="95"/>
      <c r="J4326" s="7">
        <v>0</v>
      </c>
      <c r="L4326" s="59"/>
      <c r="M4326" s="7">
        <v>0</v>
      </c>
    </row>
    <row r="4327" spans="2:13" customFormat="1" hidden="1">
      <c r="B4327" s="5" t="s">
        <v>4119</v>
      </c>
      <c r="C4327" s="9" t="s">
        <v>613</v>
      </c>
      <c r="D4327" s="7">
        <v>0</v>
      </c>
      <c r="E4327" s="58"/>
      <c r="F4327" s="95"/>
      <c r="G4327" s="7">
        <v>0</v>
      </c>
      <c r="H4327" s="58"/>
      <c r="I4327" s="95"/>
      <c r="J4327" s="7">
        <v>0</v>
      </c>
      <c r="L4327" s="59"/>
      <c r="M4327" s="7">
        <v>0</v>
      </c>
    </row>
    <row r="4328" spans="2:13" customFormat="1" hidden="1">
      <c r="B4328" s="5" t="s">
        <v>4120</v>
      </c>
      <c r="C4328" s="9" t="s">
        <v>615</v>
      </c>
      <c r="D4328" s="7">
        <v>0</v>
      </c>
      <c r="E4328" s="58"/>
      <c r="F4328" s="95"/>
      <c r="G4328" s="7">
        <v>0</v>
      </c>
      <c r="H4328" s="58"/>
      <c r="I4328" s="95"/>
      <c r="J4328" s="7">
        <v>0</v>
      </c>
      <c r="L4328" s="59"/>
      <c r="M4328" s="7">
        <v>0</v>
      </c>
    </row>
    <row r="4329" spans="2:13" customFormat="1" hidden="1">
      <c r="B4329" s="5" t="s">
        <v>4121</v>
      </c>
      <c r="C4329" s="9" t="s">
        <v>617</v>
      </c>
      <c r="D4329" s="7">
        <v>0</v>
      </c>
      <c r="E4329" s="58"/>
      <c r="F4329" s="95"/>
      <c r="G4329" s="7">
        <v>0</v>
      </c>
      <c r="H4329" s="58"/>
      <c r="I4329" s="95"/>
      <c r="J4329" s="7">
        <v>0</v>
      </c>
      <c r="L4329" s="59"/>
      <c r="M4329" s="7">
        <v>0</v>
      </c>
    </row>
    <row r="4330" spans="2:13" customFormat="1" hidden="1">
      <c r="B4330" s="5" t="s">
        <v>4122</v>
      </c>
      <c r="C4330" s="9" t="s">
        <v>619</v>
      </c>
      <c r="D4330" s="7">
        <v>0</v>
      </c>
      <c r="E4330" s="58"/>
      <c r="F4330" s="95"/>
      <c r="G4330" s="7">
        <v>0</v>
      </c>
      <c r="H4330" s="58"/>
      <c r="I4330" s="95"/>
      <c r="J4330" s="7">
        <v>0</v>
      </c>
      <c r="L4330" s="59"/>
      <c r="M4330" s="7">
        <v>0</v>
      </c>
    </row>
    <row r="4331" spans="2:13" customFormat="1" hidden="1">
      <c r="B4331" s="5" t="s">
        <v>4123</v>
      </c>
      <c r="C4331" s="9" t="s">
        <v>621</v>
      </c>
      <c r="D4331" s="7">
        <v>0</v>
      </c>
      <c r="E4331" s="58"/>
      <c r="F4331" s="95"/>
      <c r="G4331" s="7">
        <v>0</v>
      </c>
      <c r="H4331" s="58"/>
      <c r="I4331" s="95"/>
      <c r="J4331" s="7">
        <v>0</v>
      </c>
      <c r="L4331" s="59"/>
      <c r="M4331" s="7">
        <v>0</v>
      </c>
    </row>
    <row r="4332" spans="2:13" customFormat="1" hidden="1">
      <c r="B4332" s="5" t="s">
        <v>4124</v>
      </c>
      <c r="C4332" s="9" t="s">
        <v>623</v>
      </c>
      <c r="D4332" s="7">
        <v>0</v>
      </c>
      <c r="E4332" s="58"/>
      <c r="F4332" s="95"/>
      <c r="G4332" s="7">
        <v>0</v>
      </c>
      <c r="H4332" s="58"/>
      <c r="I4332" s="95"/>
      <c r="J4332" s="7">
        <v>0</v>
      </c>
      <c r="L4332" s="59"/>
      <c r="M4332" s="7">
        <v>0</v>
      </c>
    </row>
    <row r="4333" spans="2:13" customFormat="1" hidden="1">
      <c r="B4333" s="1" t="s">
        <v>4125</v>
      </c>
      <c r="C4333" s="4" t="s">
        <v>625</v>
      </c>
      <c r="D4333" s="10">
        <f>D4334+D4343+D4352</f>
        <v>0</v>
      </c>
      <c r="E4333" s="58"/>
      <c r="F4333" s="96"/>
      <c r="G4333" s="10">
        <f>G4334+G4343+G4352</f>
        <v>0</v>
      </c>
      <c r="H4333" s="58"/>
      <c r="I4333" s="96"/>
      <c r="J4333" s="10">
        <f>J4334+J4343+J4352</f>
        <v>0</v>
      </c>
      <c r="L4333" s="59"/>
      <c r="M4333" s="10">
        <f>M4334+M4343+M4352</f>
        <v>0</v>
      </c>
    </row>
    <row r="4334" spans="2:13" customFormat="1" hidden="1">
      <c r="B4334" s="1" t="s">
        <v>4126</v>
      </c>
      <c r="C4334" s="4" t="s">
        <v>627</v>
      </c>
      <c r="D4334" s="10">
        <f>SUM(D4335:D4342)</f>
        <v>0</v>
      </c>
      <c r="E4334" s="58"/>
      <c r="F4334" s="96"/>
      <c r="G4334" s="10">
        <f>SUM(G4335:G4342)</f>
        <v>0</v>
      </c>
      <c r="H4334" s="58"/>
      <c r="I4334" s="96"/>
      <c r="J4334" s="10">
        <f>SUM(J4335:J4342)</f>
        <v>0</v>
      </c>
      <c r="L4334" s="59"/>
      <c r="M4334" s="10">
        <f>SUM(M4335:M4342)</f>
        <v>0</v>
      </c>
    </row>
    <row r="4335" spans="2:13" customFormat="1" hidden="1">
      <c r="B4335" s="5" t="s">
        <v>4127</v>
      </c>
      <c r="C4335" s="9" t="s">
        <v>629</v>
      </c>
      <c r="D4335" s="7">
        <v>0</v>
      </c>
      <c r="E4335" s="58"/>
      <c r="F4335" s="95"/>
      <c r="G4335" s="7">
        <v>0</v>
      </c>
      <c r="H4335" s="58"/>
      <c r="I4335" s="95"/>
      <c r="J4335" s="7">
        <v>0</v>
      </c>
      <c r="L4335" s="59"/>
      <c r="M4335" s="7">
        <v>0</v>
      </c>
    </row>
    <row r="4336" spans="2:13" customFormat="1" hidden="1">
      <c r="B4336" s="5" t="s">
        <v>4128</v>
      </c>
      <c r="C4336" s="9" t="s">
        <v>631</v>
      </c>
      <c r="D4336" s="7">
        <v>0</v>
      </c>
      <c r="E4336" s="58"/>
      <c r="F4336" s="95"/>
      <c r="G4336" s="7">
        <v>0</v>
      </c>
      <c r="H4336" s="58"/>
      <c r="I4336" s="95"/>
      <c r="J4336" s="7">
        <v>0</v>
      </c>
      <c r="L4336" s="59"/>
      <c r="M4336" s="7">
        <v>0</v>
      </c>
    </row>
    <row r="4337" spans="2:13" customFormat="1" hidden="1">
      <c r="B4337" s="5" t="s">
        <v>4129</v>
      </c>
      <c r="C4337" s="9" t="s">
        <v>633</v>
      </c>
      <c r="D4337" s="7">
        <v>0</v>
      </c>
      <c r="E4337" s="58"/>
      <c r="F4337" s="95"/>
      <c r="G4337" s="7">
        <v>0</v>
      </c>
      <c r="H4337" s="58"/>
      <c r="I4337" s="95"/>
      <c r="J4337" s="7">
        <v>0</v>
      </c>
      <c r="L4337" s="59"/>
      <c r="M4337" s="7">
        <v>0</v>
      </c>
    </row>
    <row r="4338" spans="2:13" customFormat="1" hidden="1">
      <c r="B4338" s="5" t="s">
        <v>4130</v>
      </c>
      <c r="C4338" s="9" t="s">
        <v>635</v>
      </c>
      <c r="D4338" s="7">
        <v>0</v>
      </c>
      <c r="E4338" s="58"/>
      <c r="F4338" s="95"/>
      <c r="G4338" s="7">
        <v>0</v>
      </c>
      <c r="H4338" s="58"/>
      <c r="I4338" s="95"/>
      <c r="J4338" s="7">
        <v>0</v>
      </c>
      <c r="L4338" s="59"/>
      <c r="M4338" s="7">
        <v>0</v>
      </c>
    </row>
    <row r="4339" spans="2:13" customFormat="1" hidden="1">
      <c r="B4339" s="5" t="s">
        <v>4131</v>
      </c>
      <c r="C4339" s="9" t="s">
        <v>637</v>
      </c>
      <c r="D4339" s="7">
        <v>0</v>
      </c>
      <c r="E4339" s="58"/>
      <c r="F4339" s="95"/>
      <c r="G4339" s="7">
        <v>0</v>
      </c>
      <c r="H4339" s="58"/>
      <c r="I4339" s="95"/>
      <c r="J4339" s="7">
        <v>0</v>
      </c>
      <c r="L4339" s="59"/>
      <c r="M4339" s="7">
        <v>0</v>
      </c>
    </row>
    <row r="4340" spans="2:13" customFormat="1" hidden="1">
      <c r="B4340" s="5" t="s">
        <v>4132</v>
      </c>
      <c r="C4340" s="9" t="s">
        <v>639</v>
      </c>
      <c r="D4340" s="7">
        <v>0</v>
      </c>
      <c r="E4340" s="58"/>
      <c r="F4340" s="95"/>
      <c r="G4340" s="7">
        <v>0</v>
      </c>
      <c r="H4340" s="58"/>
      <c r="I4340" s="95"/>
      <c r="J4340" s="7">
        <v>0</v>
      </c>
      <c r="L4340" s="59"/>
      <c r="M4340" s="7">
        <v>0</v>
      </c>
    </row>
    <row r="4341" spans="2:13" customFormat="1" hidden="1">
      <c r="B4341" s="5" t="s">
        <v>4133</v>
      </c>
      <c r="C4341" s="9" t="s">
        <v>641</v>
      </c>
      <c r="D4341" s="7">
        <v>0</v>
      </c>
      <c r="E4341" s="58"/>
      <c r="F4341" s="95"/>
      <c r="G4341" s="7">
        <v>0</v>
      </c>
      <c r="H4341" s="58"/>
      <c r="I4341" s="95"/>
      <c r="J4341" s="7">
        <v>0</v>
      </c>
      <c r="L4341" s="59"/>
      <c r="M4341" s="7">
        <v>0</v>
      </c>
    </row>
    <row r="4342" spans="2:13" customFormat="1" hidden="1">
      <c r="B4342" s="5" t="s">
        <v>4134</v>
      </c>
      <c r="C4342" s="9" t="s">
        <v>643</v>
      </c>
      <c r="D4342" s="7">
        <v>0</v>
      </c>
      <c r="E4342" s="58"/>
      <c r="F4342" s="95"/>
      <c r="G4342" s="7">
        <v>0</v>
      </c>
      <c r="H4342" s="58"/>
      <c r="I4342" s="95"/>
      <c r="J4342" s="7">
        <v>0</v>
      </c>
      <c r="L4342" s="59"/>
      <c r="M4342" s="7">
        <v>0</v>
      </c>
    </row>
    <row r="4343" spans="2:13" customFormat="1" hidden="1">
      <c r="B4343" s="1" t="s">
        <v>4135</v>
      </c>
      <c r="C4343" s="4" t="s">
        <v>645</v>
      </c>
      <c r="D4343" s="10">
        <f>SUM(D4344:D4351)</f>
        <v>0</v>
      </c>
      <c r="E4343" s="58"/>
      <c r="F4343" s="96"/>
      <c r="G4343" s="10">
        <f>SUM(G4344:G4351)</f>
        <v>0</v>
      </c>
      <c r="H4343" s="58"/>
      <c r="I4343" s="96"/>
      <c r="J4343" s="10">
        <f>SUM(J4344:J4351)</f>
        <v>0</v>
      </c>
      <c r="L4343" s="59"/>
      <c r="M4343" s="10">
        <f>SUM(M4344:M4351)</f>
        <v>0</v>
      </c>
    </row>
    <row r="4344" spans="2:13" customFormat="1" hidden="1">
      <c r="B4344" s="5" t="s">
        <v>4136</v>
      </c>
      <c r="C4344" s="9" t="s">
        <v>629</v>
      </c>
      <c r="D4344" s="7">
        <v>0</v>
      </c>
      <c r="E4344" s="58"/>
      <c r="F4344" s="95"/>
      <c r="G4344" s="7">
        <v>0</v>
      </c>
      <c r="H4344" s="58"/>
      <c r="I4344" s="95"/>
      <c r="J4344" s="7">
        <v>0</v>
      </c>
      <c r="L4344" s="59"/>
      <c r="M4344" s="7">
        <v>0</v>
      </c>
    </row>
    <row r="4345" spans="2:13" customFormat="1" hidden="1">
      <c r="B4345" s="5" t="s">
        <v>4137</v>
      </c>
      <c r="C4345" s="9" t="s">
        <v>631</v>
      </c>
      <c r="D4345" s="7">
        <v>0</v>
      </c>
      <c r="E4345" s="58"/>
      <c r="F4345" s="95"/>
      <c r="G4345" s="7">
        <v>0</v>
      </c>
      <c r="H4345" s="58"/>
      <c r="I4345" s="95"/>
      <c r="J4345" s="7">
        <v>0</v>
      </c>
      <c r="L4345" s="59"/>
      <c r="M4345" s="7">
        <v>0</v>
      </c>
    </row>
    <row r="4346" spans="2:13" customFormat="1" hidden="1">
      <c r="B4346" s="5" t="s">
        <v>4138</v>
      </c>
      <c r="C4346" s="9" t="s">
        <v>633</v>
      </c>
      <c r="D4346" s="7">
        <v>0</v>
      </c>
      <c r="E4346" s="58"/>
      <c r="F4346" s="95"/>
      <c r="G4346" s="7">
        <v>0</v>
      </c>
      <c r="H4346" s="58"/>
      <c r="I4346" s="95"/>
      <c r="J4346" s="7">
        <v>0</v>
      </c>
      <c r="L4346" s="59"/>
      <c r="M4346" s="7">
        <v>0</v>
      </c>
    </row>
    <row r="4347" spans="2:13" customFormat="1" hidden="1">
      <c r="B4347" s="5" t="s">
        <v>4139</v>
      </c>
      <c r="C4347" s="9" t="s">
        <v>635</v>
      </c>
      <c r="D4347" s="7">
        <v>0</v>
      </c>
      <c r="E4347" s="58"/>
      <c r="F4347" s="95"/>
      <c r="G4347" s="7">
        <v>0</v>
      </c>
      <c r="H4347" s="58"/>
      <c r="I4347" s="95"/>
      <c r="J4347" s="7">
        <v>0</v>
      </c>
      <c r="L4347" s="59"/>
      <c r="M4347" s="7">
        <v>0</v>
      </c>
    </row>
    <row r="4348" spans="2:13" customFormat="1" hidden="1">
      <c r="B4348" s="5" t="s">
        <v>4140</v>
      </c>
      <c r="C4348" s="9" t="s">
        <v>637</v>
      </c>
      <c r="D4348" s="7">
        <v>0</v>
      </c>
      <c r="E4348" s="58"/>
      <c r="F4348" s="95"/>
      <c r="G4348" s="7">
        <v>0</v>
      </c>
      <c r="H4348" s="58"/>
      <c r="I4348" s="95"/>
      <c r="J4348" s="7">
        <v>0</v>
      </c>
      <c r="L4348" s="59"/>
      <c r="M4348" s="7">
        <v>0</v>
      </c>
    </row>
    <row r="4349" spans="2:13" customFormat="1" hidden="1">
      <c r="B4349" s="5" t="s">
        <v>4141</v>
      </c>
      <c r="C4349" s="9" t="s">
        <v>639</v>
      </c>
      <c r="D4349" s="7">
        <v>0</v>
      </c>
      <c r="E4349" s="58"/>
      <c r="F4349" s="95"/>
      <c r="G4349" s="7">
        <v>0</v>
      </c>
      <c r="H4349" s="58"/>
      <c r="I4349" s="95"/>
      <c r="J4349" s="7">
        <v>0</v>
      </c>
      <c r="L4349" s="59"/>
      <c r="M4349" s="7">
        <v>0</v>
      </c>
    </row>
    <row r="4350" spans="2:13" customFormat="1" hidden="1">
      <c r="B4350" s="5" t="s">
        <v>4142</v>
      </c>
      <c r="C4350" s="9" t="s">
        <v>641</v>
      </c>
      <c r="D4350" s="7">
        <v>0</v>
      </c>
      <c r="E4350" s="58"/>
      <c r="F4350" s="95"/>
      <c r="G4350" s="7">
        <v>0</v>
      </c>
      <c r="H4350" s="58"/>
      <c r="I4350" s="95"/>
      <c r="J4350" s="7">
        <v>0</v>
      </c>
      <c r="L4350" s="59"/>
      <c r="M4350" s="7">
        <v>0</v>
      </c>
    </row>
    <row r="4351" spans="2:13" customFormat="1" hidden="1">
      <c r="B4351" s="5" t="s">
        <v>4143</v>
      </c>
      <c r="C4351" s="9" t="s">
        <v>643</v>
      </c>
      <c r="D4351" s="7">
        <v>0</v>
      </c>
      <c r="E4351" s="58"/>
      <c r="F4351" s="95"/>
      <c r="G4351" s="7">
        <v>0</v>
      </c>
      <c r="H4351" s="58"/>
      <c r="I4351" s="95"/>
      <c r="J4351" s="7">
        <v>0</v>
      </c>
      <c r="L4351" s="59"/>
      <c r="M4351" s="7">
        <v>0</v>
      </c>
    </row>
    <row r="4352" spans="2:13" customFormat="1" hidden="1">
      <c r="B4352" s="1" t="s">
        <v>4144</v>
      </c>
      <c r="C4352" s="4" t="s">
        <v>655</v>
      </c>
      <c r="D4352" s="10">
        <f>SUM(D4353:D4355)</f>
        <v>0</v>
      </c>
      <c r="E4352" s="58"/>
      <c r="F4352" s="96"/>
      <c r="G4352" s="10">
        <f>SUM(G4353:G4355)</f>
        <v>0</v>
      </c>
      <c r="H4352" s="58"/>
      <c r="I4352" s="96"/>
      <c r="J4352" s="10">
        <f>SUM(J4353:J4355)</f>
        <v>0</v>
      </c>
      <c r="L4352" s="59"/>
      <c r="M4352" s="10">
        <f>SUM(M4353:M4355)</f>
        <v>0</v>
      </c>
    </row>
    <row r="4353" spans="2:13" customFormat="1" hidden="1">
      <c r="B4353" s="5" t="s">
        <v>4145</v>
      </c>
      <c r="C4353" s="9" t="s">
        <v>657</v>
      </c>
      <c r="D4353" s="7">
        <v>0</v>
      </c>
      <c r="E4353" s="58"/>
      <c r="F4353" s="95"/>
      <c r="G4353" s="7">
        <v>0</v>
      </c>
      <c r="H4353" s="58"/>
      <c r="I4353" s="95"/>
      <c r="J4353" s="7">
        <v>0</v>
      </c>
      <c r="L4353" s="59"/>
      <c r="M4353" s="7">
        <v>0</v>
      </c>
    </row>
    <row r="4354" spans="2:13" customFormat="1" hidden="1">
      <c r="B4354" s="5" t="s">
        <v>4146</v>
      </c>
      <c r="C4354" s="9" t="s">
        <v>659</v>
      </c>
      <c r="D4354" s="7">
        <v>0</v>
      </c>
      <c r="E4354" s="58"/>
      <c r="F4354" s="95"/>
      <c r="G4354" s="7">
        <v>0</v>
      </c>
      <c r="H4354" s="58"/>
      <c r="I4354" s="95"/>
      <c r="J4354" s="7">
        <v>0</v>
      </c>
      <c r="L4354" s="59"/>
      <c r="M4354" s="7">
        <v>0</v>
      </c>
    </row>
    <row r="4355" spans="2:13" customFormat="1" hidden="1">
      <c r="B4355" s="5" t="s">
        <v>4147</v>
      </c>
      <c r="C4355" s="9" t="s">
        <v>661</v>
      </c>
      <c r="D4355" s="7">
        <v>0</v>
      </c>
      <c r="E4355" s="58"/>
      <c r="F4355" s="95"/>
      <c r="G4355" s="7">
        <v>0</v>
      </c>
      <c r="H4355" s="58"/>
      <c r="I4355" s="95"/>
      <c r="J4355" s="7">
        <v>0</v>
      </c>
      <c r="L4355" s="59"/>
      <c r="M4355" s="7">
        <v>0</v>
      </c>
    </row>
    <row r="4356" spans="2:13" customFormat="1" hidden="1">
      <c r="B4356" s="1" t="s">
        <v>4148</v>
      </c>
      <c r="C4356" s="4" t="s">
        <v>663</v>
      </c>
      <c r="D4356" s="10">
        <f>D4357+D4360+D4362+D4365+D4368+D4371</f>
        <v>0</v>
      </c>
      <c r="E4356" s="58"/>
      <c r="F4356" s="96"/>
      <c r="G4356" s="10">
        <f>G4357+G4360+G4362+G4365+G4368+G4371</f>
        <v>0</v>
      </c>
      <c r="H4356" s="58"/>
      <c r="I4356" s="96"/>
      <c r="J4356" s="10">
        <f>J4357+J4360+J4362+J4365+J4368+J4371</f>
        <v>0</v>
      </c>
      <c r="L4356" s="59"/>
      <c r="M4356" s="10">
        <f>M4357+M4360+M4362+M4365+M4368+M4371</f>
        <v>0</v>
      </c>
    </row>
    <row r="4357" spans="2:13" customFormat="1" hidden="1">
      <c r="B4357" s="1" t="s">
        <v>4149</v>
      </c>
      <c r="C4357" s="4" t="s">
        <v>665</v>
      </c>
      <c r="D4357" s="10">
        <f>SUM(D4358:D4359)</f>
        <v>0</v>
      </c>
      <c r="E4357" s="58"/>
      <c r="F4357" s="96"/>
      <c r="G4357" s="10">
        <f>SUM(G4358:G4359)</f>
        <v>0</v>
      </c>
      <c r="H4357" s="58"/>
      <c r="I4357" s="96"/>
      <c r="J4357" s="10">
        <f>SUM(J4358:J4359)</f>
        <v>0</v>
      </c>
      <c r="L4357" s="59"/>
      <c r="M4357" s="10">
        <f>SUM(M4358:M4359)</f>
        <v>0</v>
      </c>
    </row>
    <row r="4358" spans="2:13" customFormat="1" ht="22.5" hidden="1">
      <c r="B4358" s="5" t="s">
        <v>4150</v>
      </c>
      <c r="C4358" s="9" t="s">
        <v>667</v>
      </c>
      <c r="D4358" s="7">
        <v>0</v>
      </c>
      <c r="E4358" s="58"/>
      <c r="F4358" s="95"/>
      <c r="G4358" s="7">
        <v>0</v>
      </c>
      <c r="H4358" s="58"/>
      <c r="I4358" s="95"/>
      <c r="J4358" s="7">
        <v>0</v>
      </c>
      <c r="L4358" s="59"/>
      <c r="M4358" s="7">
        <v>0</v>
      </c>
    </row>
    <row r="4359" spans="2:13" customFormat="1" hidden="1">
      <c r="B4359" s="5" t="s">
        <v>4151</v>
      </c>
      <c r="C4359" s="9" t="s">
        <v>669</v>
      </c>
      <c r="D4359" s="7">
        <v>0</v>
      </c>
      <c r="E4359" s="58"/>
      <c r="F4359" s="95"/>
      <c r="G4359" s="7">
        <v>0</v>
      </c>
      <c r="H4359" s="58"/>
      <c r="I4359" s="95"/>
      <c r="J4359" s="7">
        <v>0</v>
      </c>
      <c r="L4359" s="59"/>
      <c r="M4359" s="7">
        <v>0</v>
      </c>
    </row>
    <row r="4360" spans="2:13" customFormat="1" hidden="1">
      <c r="B4360" s="1" t="s">
        <v>4152</v>
      </c>
      <c r="C4360" s="4" t="s">
        <v>671</v>
      </c>
      <c r="D4360" s="10">
        <f>SUM(D4361)</f>
        <v>0</v>
      </c>
      <c r="E4360" s="58"/>
      <c r="F4360" s="96"/>
      <c r="G4360" s="10">
        <f>SUM(G4361)</f>
        <v>0</v>
      </c>
      <c r="H4360" s="58"/>
      <c r="I4360" s="96"/>
      <c r="J4360" s="10">
        <f>SUM(J4361)</f>
        <v>0</v>
      </c>
      <c r="L4360" s="59"/>
      <c r="M4360" s="10">
        <f>SUM(M4361)</f>
        <v>0</v>
      </c>
    </row>
    <row r="4361" spans="2:13" customFormat="1" ht="22.5" hidden="1">
      <c r="B4361" s="5" t="s">
        <v>4153</v>
      </c>
      <c r="C4361" s="9" t="s">
        <v>673</v>
      </c>
      <c r="D4361" s="7">
        <v>0</v>
      </c>
      <c r="E4361" s="58"/>
      <c r="F4361" s="95"/>
      <c r="G4361" s="7">
        <v>0</v>
      </c>
      <c r="H4361" s="58"/>
      <c r="I4361" s="95"/>
      <c r="J4361" s="7">
        <v>0</v>
      </c>
      <c r="L4361" s="59"/>
      <c r="M4361" s="7">
        <v>0</v>
      </c>
    </row>
    <row r="4362" spans="2:13" customFormat="1" hidden="1">
      <c r="B4362" s="1" t="s">
        <v>4154</v>
      </c>
      <c r="C4362" s="4" t="s">
        <v>675</v>
      </c>
      <c r="D4362" s="10">
        <f>SUM(D4363:D4364)</f>
        <v>0</v>
      </c>
      <c r="E4362" s="58"/>
      <c r="F4362" s="96"/>
      <c r="G4362" s="10">
        <f>SUM(G4363:G4364)</f>
        <v>0</v>
      </c>
      <c r="H4362" s="58"/>
      <c r="I4362" s="96"/>
      <c r="J4362" s="10">
        <f>SUM(J4363:J4364)</f>
        <v>0</v>
      </c>
      <c r="L4362" s="59"/>
      <c r="M4362" s="10">
        <f>SUM(M4363:M4364)</f>
        <v>0</v>
      </c>
    </row>
    <row r="4363" spans="2:13" customFormat="1" hidden="1">
      <c r="B4363" s="5" t="s">
        <v>4155</v>
      </c>
      <c r="C4363" s="9" t="s">
        <v>677</v>
      </c>
      <c r="D4363" s="7">
        <v>0</v>
      </c>
      <c r="E4363" s="58"/>
      <c r="F4363" s="95"/>
      <c r="G4363" s="7">
        <v>0</v>
      </c>
      <c r="H4363" s="58"/>
      <c r="I4363" s="95"/>
      <c r="J4363" s="7">
        <v>0</v>
      </c>
      <c r="L4363" s="59"/>
      <c r="M4363" s="7">
        <v>0</v>
      </c>
    </row>
    <row r="4364" spans="2:13" customFormat="1" hidden="1">
      <c r="B4364" s="5" t="s">
        <v>4156</v>
      </c>
      <c r="C4364" s="9" t="s">
        <v>679</v>
      </c>
      <c r="D4364" s="7">
        <v>0</v>
      </c>
      <c r="E4364" s="58"/>
      <c r="F4364" s="95"/>
      <c r="G4364" s="7">
        <v>0</v>
      </c>
      <c r="H4364" s="58"/>
      <c r="I4364" s="95"/>
      <c r="J4364" s="7">
        <v>0</v>
      </c>
      <c r="L4364" s="59"/>
      <c r="M4364" s="7">
        <v>0</v>
      </c>
    </row>
    <row r="4365" spans="2:13" customFormat="1" hidden="1">
      <c r="B4365" s="1" t="s">
        <v>4157</v>
      </c>
      <c r="C4365" s="4" t="s">
        <v>681</v>
      </c>
      <c r="D4365" s="10">
        <f>SUM(D4366:D4367)</f>
        <v>0</v>
      </c>
      <c r="E4365" s="58"/>
      <c r="F4365" s="96"/>
      <c r="G4365" s="10">
        <f>SUM(G4366:G4367)</f>
        <v>0</v>
      </c>
      <c r="H4365" s="58"/>
      <c r="I4365" s="96"/>
      <c r="J4365" s="10">
        <f>SUM(J4366:J4367)</f>
        <v>0</v>
      </c>
      <c r="L4365" s="59"/>
      <c r="M4365" s="10">
        <f>SUM(M4366:M4367)</f>
        <v>0</v>
      </c>
    </row>
    <row r="4366" spans="2:13" customFormat="1" hidden="1">
      <c r="B4366" s="5" t="s">
        <v>4158</v>
      </c>
      <c r="C4366" s="9" t="s">
        <v>683</v>
      </c>
      <c r="D4366" s="7">
        <v>0</v>
      </c>
      <c r="E4366" s="58"/>
      <c r="F4366" s="95"/>
      <c r="G4366" s="7">
        <v>0</v>
      </c>
      <c r="H4366" s="58"/>
      <c r="I4366" s="95"/>
      <c r="J4366" s="7">
        <v>0</v>
      </c>
      <c r="L4366" s="59"/>
      <c r="M4366" s="7">
        <v>0</v>
      </c>
    </row>
    <row r="4367" spans="2:13" customFormat="1" hidden="1">
      <c r="B4367" s="5" t="s">
        <v>4159</v>
      </c>
      <c r="C4367" s="9" t="s">
        <v>685</v>
      </c>
      <c r="D4367" s="7">
        <v>0</v>
      </c>
      <c r="E4367" s="58"/>
      <c r="F4367" s="95"/>
      <c r="G4367" s="7">
        <v>0</v>
      </c>
      <c r="H4367" s="58"/>
      <c r="I4367" s="95"/>
      <c r="J4367" s="7">
        <v>0</v>
      </c>
      <c r="L4367" s="59"/>
      <c r="M4367" s="7">
        <v>0</v>
      </c>
    </row>
    <row r="4368" spans="2:13" customFormat="1" hidden="1">
      <c r="B4368" s="1" t="s">
        <v>4160</v>
      </c>
      <c r="C4368" s="4" t="s">
        <v>687</v>
      </c>
      <c r="D4368" s="10">
        <f>SUM(D4369:D4373)</f>
        <v>0</v>
      </c>
      <c r="E4368" s="58"/>
      <c r="F4368" s="96"/>
      <c r="G4368" s="10">
        <f>SUM(G4369:G4373)</f>
        <v>0</v>
      </c>
      <c r="H4368" s="58"/>
      <c r="I4368" s="96"/>
      <c r="J4368" s="10">
        <f>SUM(J4369:J4373)</f>
        <v>0</v>
      </c>
      <c r="L4368" s="59"/>
      <c r="M4368" s="10">
        <f>SUM(M4369:M4373)</f>
        <v>0</v>
      </c>
    </row>
    <row r="4369" spans="2:13" customFormat="1" hidden="1">
      <c r="B4369" s="5" t="s">
        <v>4161</v>
      </c>
      <c r="C4369" s="9" t="s">
        <v>689</v>
      </c>
      <c r="D4369" s="7">
        <v>0</v>
      </c>
      <c r="E4369" s="58"/>
      <c r="F4369" s="95"/>
      <c r="G4369" s="7">
        <v>0</v>
      </c>
      <c r="H4369" s="58"/>
      <c r="I4369" s="95"/>
      <c r="J4369" s="7">
        <v>0</v>
      </c>
      <c r="L4369" s="59"/>
      <c r="M4369" s="7">
        <v>0</v>
      </c>
    </row>
    <row r="4370" spans="2:13" customFormat="1" hidden="1">
      <c r="B4370" s="5" t="s">
        <v>4161</v>
      </c>
      <c r="C4370" s="9" t="s">
        <v>691</v>
      </c>
      <c r="D4370" s="7">
        <v>0</v>
      </c>
      <c r="E4370" s="58"/>
      <c r="F4370" s="95"/>
      <c r="G4370" s="7">
        <v>0</v>
      </c>
      <c r="H4370" s="58"/>
      <c r="I4370" s="95"/>
      <c r="J4370" s="7">
        <v>0</v>
      </c>
      <c r="L4370" s="59"/>
      <c r="M4370" s="7">
        <v>0</v>
      </c>
    </row>
    <row r="4371" spans="2:13" customFormat="1" hidden="1">
      <c r="B4371" s="1" t="s">
        <v>4162</v>
      </c>
      <c r="C4371" s="4" t="s">
        <v>693</v>
      </c>
      <c r="D4371" s="10">
        <f>SUM(D4372:D4373)</f>
        <v>0</v>
      </c>
      <c r="E4371" s="58"/>
      <c r="F4371" s="96"/>
      <c r="G4371" s="10">
        <f>SUM(G4372:G4373)</f>
        <v>0</v>
      </c>
      <c r="H4371" s="58"/>
      <c r="I4371" s="96"/>
      <c r="J4371" s="10">
        <f>SUM(J4372:J4373)</f>
        <v>0</v>
      </c>
      <c r="L4371" s="59"/>
      <c r="M4371" s="10">
        <f>SUM(M4372:M4373)</f>
        <v>0</v>
      </c>
    </row>
    <row r="4372" spans="2:13" customFormat="1" hidden="1">
      <c r="B4372" s="5" t="s">
        <v>4163</v>
      </c>
      <c r="C4372" s="9" t="s">
        <v>695</v>
      </c>
      <c r="D4372" s="7">
        <v>0</v>
      </c>
      <c r="E4372" s="58"/>
      <c r="F4372" s="95"/>
      <c r="G4372" s="7">
        <v>0</v>
      </c>
      <c r="H4372" s="58"/>
      <c r="I4372" s="95"/>
      <c r="J4372" s="7">
        <v>0</v>
      </c>
      <c r="L4372" s="59"/>
      <c r="M4372" s="7">
        <v>0</v>
      </c>
    </row>
    <row r="4373" spans="2:13" customFormat="1" hidden="1">
      <c r="B4373" s="5" t="s">
        <v>4164</v>
      </c>
      <c r="C4373" s="9" t="s">
        <v>697</v>
      </c>
      <c r="D4373" s="7">
        <v>0</v>
      </c>
      <c r="E4373" s="58"/>
      <c r="F4373" s="95"/>
      <c r="G4373" s="7">
        <v>0</v>
      </c>
      <c r="H4373" s="58"/>
      <c r="I4373" s="95"/>
      <c r="J4373" s="7">
        <v>0</v>
      </c>
      <c r="L4373" s="59"/>
      <c r="M4373" s="7">
        <v>0</v>
      </c>
    </row>
    <row r="4374" spans="2:13" customFormat="1" hidden="1">
      <c r="B4374" s="1" t="s">
        <v>4165</v>
      </c>
      <c r="C4374" s="4" t="s">
        <v>699</v>
      </c>
      <c r="D4374" s="10">
        <f>D4375</f>
        <v>0</v>
      </c>
      <c r="E4374" s="58"/>
      <c r="F4374" s="96"/>
      <c r="G4374" s="10">
        <f>G4375</f>
        <v>0</v>
      </c>
      <c r="H4374" s="58"/>
      <c r="I4374" s="96"/>
      <c r="J4374" s="10">
        <f>J4375</f>
        <v>0</v>
      </c>
      <c r="L4374" s="59"/>
      <c r="M4374" s="10">
        <f>M4375</f>
        <v>0</v>
      </c>
    </row>
    <row r="4375" spans="2:13" customFormat="1" hidden="1">
      <c r="B4375" s="1" t="s">
        <v>4166</v>
      </c>
      <c r="C4375" s="4" t="s">
        <v>699</v>
      </c>
      <c r="D4375" s="10">
        <f>SUM(D4376:D4378)</f>
        <v>0</v>
      </c>
      <c r="E4375" s="58"/>
      <c r="F4375" s="96"/>
      <c r="G4375" s="10">
        <f>SUM(G4376:G4378)</f>
        <v>0</v>
      </c>
      <c r="H4375" s="58"/>
      <c r="I4375" s="96"/>
      <c r="J4375" s="10">
        <f>SUM(J4376:J4378)</f>
        <v>0</v>
      </c>
      <c r="L4375" s="59"/>
      <c r="M4375" s="10">
        <f>SUM(M4376:M4378)</f>
        <v>0</v>
      </c>
    </row>
    <row r="4376" spans="2:13" customFormat="1" hidden="1">
      <c r="B4376" s="5" t="s">
        <v>4167</v>
      </c>
      <c r="C4376" s="56" t="s">
        <v>702</v>
      </c>
      <c r="D4376" s="7">
        <v>0</v>
      </c>
      <c r="E4376" s="58"/>
      <c r="F4376" s="95"/>
      <c r="G4376" s="7">
        <v>0</v>
      </c>
      <c r="H4376" s="58"/>
      <c r="I4376" s="95"/>
      <c r="J4376" s="7">
        <v>0</v>
      </c>
      <c r="L4376" s="59"/>
      <c r="M4376" s="7">
        <v>0</v>
      </c>
    </row>
    <row r="4377" spans="2:13" customFormat="1" hidden="1">
      <c r="B4377" s="5" t="s">
        <v>4168</v>
      </c>
      <c r="C4377" s="56" t="s">
        <v>704</v>
      </c>
      <c r="D4377" s="7">
        <v>0</v>
      </c>
      <c r="E4377" s="58"/>
      <c r="F4377" s="95"/>
      <c r="G4377" s="7">
        <v>0</v>
      </c>
      <c r="H4377" s="58"/>
      <c r="I4377" s="95"/>
      <c r="J4377" s="7">
        <v>0</v>
      </c>
      <c r="L4377" s="59"/>
      <c r="M4377" s="7">
        <v>0</v>
      </c>
    </row>
    <row r="4378" spans="2:13" customFormat="1" hidden="1">
      <c r="B4378" s="5" t="s">
        <v>4169</v>
      </c>
      <c r="C4378" s="56" t="s">
        <v>5520</v>
      </c>
      <c r="D4378" s="7">
        <v>0</v>
      </c>
      <c r="E4378" s="58"/>
      <c r="F4378" s="95"/>
      <c r="G4378" s="7">
        <v>0</v>
      </c>
      <c r="H4378" s="58"/>
      <c r="I4378" s="95"/>
      <c r="J4378" s="7">
        <v>0</v>
      </c>
      <c r="L4378" s="59"/>
      <c r="M4378" s="7">
        <v>0</v>
      </c>
    </row>
    <row r="4379" spans="2:13" customFormat="1" hidden="1">
      <c r="B4379" s="1" t="s">
        <v>4170</v>
      </c>
      <c r="C4379" s="4" t="s">
        <v>708</v>
      </c>
      <c r="D4379" s="10">
        <f>D4380+D4384+D4388+D4390+D4392+D4394+D4396</f>
        <v>0</v>
      </c>
      <c r="E4379" s="58"/>
      <c r="F4379" s="96"/>
      <c r="G4379" s="10">
        <f>G4380+G4384+G4388+G4390+G4392+G4394+G4396</f>
        <v>0</v>
      </c>
      <c r="H4379" s="58"/>
      <c r="I4379" s="96"/>
      <c r="J4379" s="10">
        <f>J4380+J4384+J4388+J4390+J4392+J4394+J4396</f>
        <v>0</v>
      </c>
      <c r="L4379" s="59"/>
      <c r="M4379" s="10">
        <f>M4380+M4384+M4388+M4390+M4392+M4394+M4396</f>
        <v>0</v>
      </c>
    </row>
    <row r="4380" spans="2:13" customFormat="1" hidden="1">
      <c r="B4380" s="1" t="s">
        <v>4171</v>
      </c>
      <c r="C4380" s="4" t="s">
        <v>710</v>
      </c>
      <c r="D4380" s="10">
        <f>SUM(D4381:D4383)</f>
        <v>0</v>
      </c>
      <c r="E4380" s="58"/>
      <c r="F4380" s="96"/>
      <c r="G4380" s="10">
        <f>SUM(G4381:G4383)</f>
        <v>0</v>
      </c>
      <c r="H4380" s="58"/>
      <c r="I4380" s="96"/>
      <c r="J4380" s="10">
        <f>SUM(J4381:J4383)</f>
        <v>0</v>
      </c>
      <c r="L4380" s="59"/>
      <c r="M4380" s="10">
        <f>SUM(M4381:M4383)</f>
        <v>0</v>
      </c>
    </row>
    <row r="4381" spans="2:13" customFormat="1" hidden="1">
      <c r="B4381" s="5" t="s">
        <v>4172</v>
      </c>
      <c r="C4381" s="9" t="s">
        <v>712</v>
      </c>
      <c r="D4381" s="7">
        <v>0</v>
      </c>
      <c r="E4381" s="58"/>
      <c r="F4381" s="95"/>
      <c r="G4381" s="7">
        <v>0</v>
      </c>
      <c r="H4381" s="58"/>
      <c r="I4381" s="95"/>
      <c r="J4381" s="7">
        <v>0</v>
      </c>
      <c r="L4381" s="59"/>
      <c r="M4381" s="7">
        <v>0</v>
      </c>
    </row>
    <row r="4382" spans="2:13" customFormat="1" hidden="1">
      <c r="B4382" s="5" t="s">
        <v>4173</v>
      </c>
      <c r="C4382" s="9" t="s">
        <v>714</v>
      </c>
      <c r="D4382" s="7">
        <v>0</v>
      </c>
      <c r="E4382" s="58"/>
      <c r="F4382" s="95"/>
      <c r="G4382" s="7">
        <v>0</v>
      </c>
      <c r="H4382" s="58"/>
      <c r="I4382" s="95"/>
      <c r="J4382" s="7">
        <v>0</v>
      </c>
      <c r="L4382" s="59"/>
      <c r="M4382" s="7">
        <v>0</v>
      </c>
    </row>
    <row r="4383" spans="2:13" customFormat="1" hidden="1">
      <c r="B4383" s="5" t="s">
        <v>4174</v>
      </c>
      <c r="C4383" s="9" t="s">
        <v>716</v>
      </c>
      <c r="D4383" s="7">
        <v>0</v>
      </c>
      <c r="E4383" s="58"/>
      <c r="F4383" s="95"/>
      <c r="G4383" s="7">
        <v>0</v>
      </c>
      <c r="H4383" s="58"/>
      <c r="I4383" s="95"/>
      <c r="J4383" s="7">
        <v>0</v>
      </c>
      <c r="L4383" s="59"/>
      <c r="M4383" s="7">
        <v>0</v>
      </c>
    </row>
    <row r="4384" spans="2:13" customFormat="1" hidden="1">
      <c r="B4384" s="1" t="s">
        <v>4175</v>
      </c>
      <c r="C4384" s="4" t="s">
        <v>718</v>
      </c>
      <c r="D4384" s="10">
        <f>SUM(D4385:D4387)</f>
        <v>0</v>
      </c>
      <c r="E4384" s="58"/>
      <c r="F4384" s="96"/>
      <c r="G4384" s="10">
        <f>SUM(G4385:G4387)</f>
        <v>0</v>
      </c>
      <c r="H4384" s="58"/>
      <c r="I4384" s="96"/>
      <c r="J4384" s="10">
        <f>SUM(J4385:J4387)</f>
        <v>0</v>
      </c>
      <c r="L4384" s="59"/>
      <c r="M4384" s="10">
        <f>SUM(M4385:M4387)</f>
        <v>0</v>
      </c>
    </row>
    <row r="4385" spans="1:22" customFormat="1" hidden="1">
      <c r="B4385" s="5" t="s">
        <v>4176</v>
      </c>
      <c r="C4385" s="9" t="s">
        <v>720</v>
      </c>
      <c r="D4385" s="7">
        <v>0</v>
      </c>
      <c r="E4385" s="58"/>
      <c r="F4385" s="95"/>
      <c r="G4385" s="7">
        <v>0</v>
      </c>
      <c r="H4385" s="58"/>
      <c r="I4385" s="95"/>
      <c r="J4385" s="7">
        <v>0</v>
      </c>
      <c r="L4385" s="59"/>
      <c r="M4385" s="7">
        <v>0</v>
      </c>
    </row>
    <row r="4386" spans="1:22" customFormat="1" hidden="1">
      <c r="B4386" s="5" t="s">
        <v>4177</v>
      </c>
      <c r="C4386" s="9" t="s">
        <v>722</v>
      </c>
      <c r="D4386" s="7">
        <v>0</v>
      </c>
      <c r="E4386" s="58"/>
      <c r="F4386" s="95"/>
      <c r="G4386" s="7">
        <v>0</v>
      </c>
      <c r="H4386" s="58"/>
      <c r="I4386" s="95"/>
      <c r="J4386" s="7">
        <v>0</v>
      </c>
      <c r="L4386" s="59"/>
      <c r="M4386" s="7">
        <v>0</v>
      </c>
    </row>
    <row r="4387" spans="1:22" customFormat="1" hidden="1">
      <c r="B4387" s="5" t="s">
        <v>4178</v>
      </c>
      <c r="C4387" s="9" t="s">
        <v>724</v>
      </c>
      <c r="D4387" s="7">
        <v>0</v>
      </c>
      <c r="E4387" s="58"/>
      <c r="F4387" s="95"/>
      <c r="G4387" s="7">
        <v>0</v>
      </c>
      <c r="H4387" s="58"/>
      <c r="I4387" s="95"/>
      <c r="J4387" s="7">
        <v>0</v>
      </c>
      <c r="L4387" s="59"/>
      <c r="M4387" s="7">
        <v>0</v>
      </c>
    </row>
    <row r="4388" spans="1:22" customFormat="1" hidden="1">
      <c r="B4388" s="1" t="s">
        <v>4179</v>
      </c>
      <c r="C4388" s="4" t="s">
        <v>726</v>
      </c>
      <c r="D4388" s="10">
        <f>SUM(D4389)</f>
        <v>0</v>
      </c>
      <c r="E4388" s="58"/>
      <c r="F4388" s="96"/>
      <c r="G4388" s="10">
        <f>SUM(G4389)</f>
        <v>0</v>
      </c>
      <c r="H4388" s="58"/>
      <c r="I4388" s="96"/>
      <c r="J4388" s="10">
        <f>SUM(J4389)</f>
        <v>0</v>
      </c>
      <c r="L4388" s="59"/>
      <c r="M4388" s="10">
        <f>SUM(M4389)</f>
        <v>0</v>
      </c>
    </row>
    <row r="4389" spans="1:22" customFormat="1" hidden="1">
      <c r="B4389" s="5" t="s">
        <v>4180</v>
      </c>
      <c r="C4389" s="9" t="s">
        <v>728</v>
      </c>
      <c r="D4389" s="7">
        <v>0</v>
      </c>
      <c r="E4389" s="58"/>
      <c r="F4389" s="95"/>
      <c r="G4389" s="7">
        <v>0</v>
      </c>
      <c r="H4389" s="58"/>
      <c r="I4389" s="95"/>
      <c r="J4389" s="7">
        <v>0</v>
      </c>
      <c r="L4389" s="59"/>
      <c r="M4389" s="7">
        <v>0</v>
      </c>
    </row>
    <row r="4390" spans="1:22" customFormat="1" hidden="1">
      <c r="B4390" s="1" t="s">
        <v>4181</v>
      </c>
      <c r="C4390" s="4" t="s">
        <v>730</v>
      </c>
      <c r="D4390" s="10">
        <f>SUM(D4391)</f>
        <v>0</v>
      </c>
      <c r="E4390" s="58"/>
      <c r="F4390" s="96"/>
      <c r="G4390" s="10">
        <f>SUM(G4391)</f>
        <v>0</v>
      </c>
      <c r="H4390" s="58"/>
      <c r="I4390" s="96"/>
      <c r="J4390" s="10">
        <f>SUM(J4391)</f>
        <v>0</v>
      </c>
      <c r="L4390" s="59"/>
      <c r="M4390" s="10">
        <f>SUM(M4391)</f>
        <v>0</v>
      </c>
    </row>
    <row r="4391" spans="1:22" customFormat="1" hidden="1">
      <c r="B4391" s="5" t="s">
        <v>4182</v>
      </c>
      <c r="C4391" s="9" t="s">
        <v>732</v>
      </c>
      <c r="D4391" s="7">
        <v>0</v>
      </c>
      <c r="E4391" s="58"/>
      <c r="F4391" s="95"/>
      <c r="G4391" s="7">
        <v>0</v>
      </c>
      <c r="H4391" s="58"/>
      <c r="I4391" s="95"/>
      <c r="J4391" s="7">
        <v>0</v>
      </c>
      <c r="L4391" s="59"/>
      <c r="M4391" s="7">
        <v>0</v>
      </c>
    </row>
    <row r="4392" spans="1:22" customFormat="1" hidden="1">
      <c r="B4392" s="1" t="s">
        <v>4183</v>
      </c>
      <c r="C4392" s="4" t="s">
        <v>734</v>
      </c>
      <c r="D4392" s="10">
        <f>SUM(D4393)</f>
        <v>0</v>
      </c>
      <c r="E4392" s="58"/>
      <c r="F4392" s="96"/>
      <c r="G4392" s="10">
        <f>SUM(G4393)</f>
        <v>0</v>
      </c>
      <c r="H4392" s="58"/>
      <c r="I4392" s="96"/>
      <c r="J4392" s="10">
        <f>SUM(J4393)</f>
        <v>0</v>
      </c>
      <c r="L4392" s="59"/>
      <c r="M4392" s="10">
        <f>SUM(M4393)</f>
        <v>0</v>
      </c>
    </row>
    <row r="4393" spans="1:22" customFormat="1" hidden="1">
      <c r="B4393" s="5" t="s">
        <v>4184</v>
      </c>
      <c r="C4393" s="9" t="s">
        <v>736</v>
      </c>
      <c r="D4393" s="7">
        <v>0</v>
      </c>
      <c r="E4393" s="58"/>
      <c r="F4393" s="95"/>
      <c r="G4393" s="7">
        <v>0</v>
      </c>
      <c r="H4393" s="58"/>
      <c r="I4393" s="95"/>
      <c r="J4393" s="7">
        <v>0</v>
      </c>
      <c r="L4393" s="59"/>
      <c r="M4393" s="7">
        <v>0</v>
      </c>
    </row>
    <row r="4394" spans="1:22" customFormat="1" hidden="1">
      <c r="B4394" s="1" t="s">
        <v>4185</v>
      </c>
      <c r="C4394" s="4" t="s">
        <v>738</v>
      </c>
      <c r="D4394" s="10">
        <f>SUM(D4395)</f>
        <v>0</v>
      </c>
      <c r="E4394" s="58"/>
      <c r="F4394" s="96"/>
      <c r="G4394" s="10">
        <f>SUM(G4395)</f>
        <v>0</v>
      </c>
      <c r="H4394" s="58"/>
      <c r="I4394" s="96"/>
      <c r="J4394" s="10">
        <f>SUM(J4395)</f>
        <v>0</v>
      </c>
      <c r="L4394" s="59"/>
      <c r="M4394" s="10">
        <f>SUM(M4395)</f>
        <v>0</v>
      </c>
    </row>
    <row r="4395" spans="1:22" customFormat="1" hidden="1">
      <c r="B4395" s="5" t="s">
        <v>4186</v>
      </c>
      <c r="C4395" s="9" t="s">
        <v>740</v>
      </c>
      <c r="D4395" s="7">
        <v>0</v>
      </c>
      <c r="E4395" s="58"/>
      <c r="F4395" s="95"/>
      <c r="G4395" s="7">
        <v>0</v>
      </c>
      <c r="H4395" s="58"/>
      <c r="I4395" s="95"/>
      <c r="J4395" s="7">
        <v>0</v>
      </c>
      <c r="L4395" s="59"/>
      <c r="M4395" s="7">
        <v>0</v>
      </c>
    </row>
    <row r="4396" spans="1:22" customFormat="1" hidden="1">
      <c r="B4396" s="1" t="s">
        <v>4187</v>
      </c>
      <c r="C4396" s="2" t="s">
        <v>742</v>
      </c>
      <c r="D4396" s="10">
        <f>SUM(D4397)</f>
        <v>0</v>
      </c>
      <c r="E4396" s="58"/>
      <c r="F4396" s="96"/>
      <c r="G4396" s="10">
        <f>SUM(G4397)</f>
        <v>0</v>
      </c>
      <c r="H4396" s="58"/>
      <c r="I4396" s="96"/>
      <c r="J4396" s="10">
        <f>SUM(J4397)</f>
        <v>0</v>
      </c>
      <c r="L4396" s="59"/>
      <c r="M4396" s="10">
        <f>SUM(M4397)</f>
        <v>0</v>
      </c>
    </row>
    <row r="4397" spans="1:22" customFormat="1" hidden="1">
      <c r="B4397" s="5" t="s">
        <v>4188</v>
      </c>
      <c r="C4397" s="9" t="s">
        <v>744</v>
      </c>
      <c r="D4397" s="7">
        <v>0</v>
      </c>
      <c r="E4397" s="58"/>
      <c r="F4397" s="95"/>
      <c r="G4397" s="7">
        <v>0</v>
      </c>
      <c r="H4397" s="58"/>
      <c r="I4397" s="95"/>
      <c r="J4397" s="7">
        <v>0</v>
      </c>
      <c r="L4397" s="59"/>
      <c r="M4397" s="7">
        <v>0</v>
      </c>
    </row>
    <row r="4398" spans="1:22" customFormat="1" hidden="1">
      <c r="B4398" s="5"/>
      <c r="C4398" s="9"/>
      <c r="D4398" s="7"/>
      <c r="E4398" s="58"/>
      <c r="F4398" s="95"/>
      <c r="G4398" s="7"/>
      <c r="H4398" s="58"/>
      <c r="I4398" s="95"/>
      <c r="J4398" s="7"/>
      <c r="L4398" s="59"/>
      <c r="M4398" s="7"/>
    </row>
    <row r="4399" spans="1:22">
      <c r="A4399" s="21" t="s">
        <v>5618</v>
      </c>
      <c r="B4399" s="28"/>
      <c r="C4399" s="36"/>
      <c r="D4399" s="129"/>
      <c r="E4399" s="108"/>
      <c r="F4399" s="133"/>
      <c r="G4399" s="129"/>
      <c r="H4399" s="108"/>
      <c r="I4399" s="133"/>
      <c r="J4399" s="129"/>
      <c r="K4399" s="21"/>
      <c r="L4399" s="59"/>
      <c r="M4399" s="129"/>
      <c r="P4399" s="59"/>
      <c r="S4399" s="59"/>
    </row>
    <row r="4400" spans="1:22" s="33" customFormat="1" ht="15.75">
      <c r="A4400" s="33" t="s">
        <v>5618</v>
      </c>
      <c r="B4400" s="180" t="s">
        <v>5885</v>
      </c>
      <c r="C4400" s="181" t="s">
        <v>4189</v>
      </c>
      <c r="D4400" s="136">
        <f>D4401+D4471+D4536+D4629+D4665+D4727+D4750+D4768+D4773</f>
        <v>293533</v>
      </c>
      <c r="E4400" s="137"/>
      <c r="F4400" s="138"/>
      <c r="G4400" s="136">
        <f>G4401+G4471+G4536+G4629+G4665+G4727+G4750+G4768+G4773</f>
        <v>307807</v>
      </c>
      <c r="H4400" s="137"/>
      <c r="I4400" s="138"/>
      <c r="J4400" s="136">
        <f>J4401+J4471+J4536+J4629+J4665+J4727+J4750+J4768+J4773</f>
        <v>345011.23</v>
      </c>
      <c r="K4400" s="61"/>
      <c r="L4400" s="65"/>
      <c r="M4400" s="182">
        <f>+M4401</f>
        <v>174121</v>
      </c>
      <c r="P4400" s="214">
        <f>SUM(P4401)</f>
        <v>174121</v>
      </c>
      <c r="S4400" s="214">
        <f>SUM(S4401)</f>
        <v>174121</v>
      </c>
      <c r="V4400" s="236">
        <f>V4401</f>
        <v>181091</v>
      </c>
    </row>
    <row r="4401" spans="1:22">
      <c r="A4401" s="21" t="s">
        <v>5618</v>
      </c>
      <c r="B4401" s="67" t="s">
        <v>5886</v>
      </c>
      <c r="C4401" s="67" t="s">
        <v>3</v>
      </c>
      <c r="D4401" s="130">
        <f>D4402+D4408+D4416+D4435+D4445+D4458+D4462+D4467</f>
        <v>222739</v>
      </c>
      <c r="E4401" s="108"/>
      <c r="F4401" s="106"/>
      <c r="G4401" s="130">
        <f>G4402+G4408+G4416+G4435+G4445+G4458+G4462+G4467</f>
        <v>284307</v>
      </c>
      <c r="H4401" s="108"/>
      <c r="I4401" s="106"/>
      <c r="J4401" s="130">
        <f>J4402+J4408+J4416+J4435+J4445+J4458+J4462+J4467</f>
        <v>287970.17</v>
      </c>
      <c r="L4401" s="65"/>
      <c r="M4401" s="123">
        <f>M4416+M4402</f>
        <v>174121</v>
      </c>
      <c r="P4401" s="213">
        <f>SUM(P4402+P4416)</f>
        <v>174121</v>
      </c>
      <c r="S4401" s="213">
        <f>SUM(S4402+S4416)</f>
        <v>174121</v>
      </c>
      <c r="V4401" s="212">
        <f>V4402+V4416</f>
        <v>181091</v>
      </c>
    </row>
    <row r="4402" spans="1:22">
      <c r="A4402" s="21" t="s">
        <v>5618</v>
      </c>
      <c r="B4402" s="99" t="s">
        <v>5887</v>
      </c>
      <c r="C4402" s="71" t="s">
        <v>5</v>
      </c>
      <c r="D4402" s="130">
        <f>SUM(D4403:D4407)</f>
        <v>171708</v>
      </c>
      <c r="E4402" s="108"/>
      <c r="F4402" s="106"/>
      <c r="G4402" s="130">
        <f>SUM(G4403:G4407)</f>
        <v>252376</v>
      </c>
      <c r="H4402" s="108"/>
      <c r="I4402" s="106"/>
      <c r="J4402" s="130">
        <f>SUM(J4403:J4407)</f>
        <v>269376</v>
      </c>
      <c r="L4402" s="65"/>
      <c r="M4402" s="179">
        <f>SUM(M4403:M4407)</f>
        <v>158292</v>
      </c>
      <c r="P4402" s="212">
        <f>SUM(P4406)</f>
        <v>158292</v>
      </c>
      <c r="S4402" s="212">
        <f>SUM(S4406)</f>
        <v>158292</v>
      </c>
      <c r="V4402" s="212">
        <f>V4406</f>
        <v>164628</v>
      </c>
    </row>
    <row r="4403" spans="1:22" customFormat="1" hidden="1">
      <c r="B4403" s="5" t="s">
        <v>4190</v>
      </c>
      <c r="C4403" s="56" t="s">
        <v>7</v>
      </c>
      <c r="D4403" s="7">
        <v>0</v>
      </c>
      <c r="E4403" s="58"/>
      <c r="F4403" s="95"/>
      <c r="G4403" s="7">
        <v>0</v>
      </c>
      <c r="H4403" s="58"/>
      <c r="I4403" s="95"/>
      <c r="J4403" s="7">
        <v>0</v>
      </c>
      <c r="L4403" s="59"/>
      <c r="M4403" s="7">
        <v>0</v>
      </c>
    </row>
    <row r="4404" spans="1:22" customFormat="1" hidden="1">
      <c r="B4404" s="57" t="s">
        <v>4191</v>
      </c>
      <c r="C4404" s="56" t="s">
        <v>9</v>
      </c>
      <c r="D4404" s="7">
        <v>0</v>
      </c>
      <c r="E4404" s="58"/>
      <c r="F4404" s="95"/>
      <c r="G4404" s="7">
        <v>0</v>
      </c>
      <c r="H4404" s="58"/>
      <c r="I4404" s="95"/>
      <c r="J4404" s="7">
        <v>0</v>
      </c>
      <c r="L4404" s="59"/>
      <c r="M4404" s="7">
        <v>0</v>
      </c>
    </row>
    <row r="4405" spans="1:22" customFormat="1" hidden="1">
      <c r="B4405" s="57" t="s">
        <v>4192</v>
      </c>
      <c r="C4405" s="9" t="s">
        <v>11</v>
      </c>
      <c r="D4405" s="7">
        <v>0</v>
      </c>
      <c r="E4405" s="58"/>
      <c r="F4405" s="95"/>
      <c r="G4405" s="7">
        <v>0</v>
      </c>
      <c r="H4405" s="58"/>
      <c r="I4405" s="95"/>
      <c r="J4405" s="7">
        <v>0</v>
      </c>
      <c r="L4405" s="59"/>
      <c r="M4405" s="7">
        <v>0</v>
      </c>
    </row>
    <row r="4406" spans="1:22">
      <c r="A4406" s="21" t="s">
        <v>5618</v>
      </c>
      <c r="B4406" s="30" t="s">
        <v>5888</v>
      </c>
      <c r="C4406" s="36" t="s">
        <v>13</v>
      </c>
      <c r="D4406" s="128">
        <v>171708</v>
      </c>
      <c r="E4406" s="108">
        <f>IF(D4406&lt;G4406,G4406-D4406,0)</f>
        <v>80668</v>
      </c>
      <c r="F4406" s="108">
        <f>IF(D4406&gt;G4406,D4406-G4406,0)</f>
        <v>0</v>
      </c>
      <c r="G4406" s="128">
        <f>269376-12000-5000</f>
        <v>252376</v>
      </c>
      <c r="H4406" s="108">
        <v>17000</v>
      </c>
      <c r="I4406" s="108"/>
      <c r="J4406" s="128">
        <f>+G4406+H4406-I4406</f>
        <v>269376</v>
      </c>
      <c r="L4406" s="65"/>
      <c r="M4406" s="128">
        <v>158292</v>
      </c>
      <c r="P4406" s="59">
        <f>M4406+N4406-O4406</f>
        <v>158292</v>
      </c>
      <c r="S4406" s="59">
        <f>P4406+Q4406-R4406</f>
        <v>158292</v>
      </c>
      <c r="V4406" s="59">
        <v>164628</v>
      </c>
    </row>
    <row r="4407" spans="1:22" customFormat="1" hidden="1">
      <c r="B4407" s="5" t="s">
        <v>4193</v>
      </c>
      <c r="C4407" s="9" t="s">
        <v>15</v>
      </c>
      <c r="D4407" s="7">
        <v>0</v>
      </c>
      <c r="E4407" s="58"/>
      <c r="F4407" s="95"/>
      <c r="G4407" s="7">
        <v>0</v>
      </c>
      <c r="H4407" s="58"/>
      <c r="I4407" s="95"/>
      <c r="J4407" s="7">
        <v>0</v>
      </c>
      <c r="L4407" s="59"/>
      <c r="M4407" s="7">
        <v>0</v>
      </c>
    </row>
    <row r="4408" spans="1:22" customFormat="1" hidden="1">
      <c r="B4408" s="1" t="s">
        <v>4194</v>
      </c>
      <c r="C4408" s="4" t="s">
        <v>17</v>
      </c>
      <c r="D4408" s="10">
        <f>SUM(D4409:D4415)</f>
        <v>0</v>
      </c>
      <c r="E4408" s="58"/>
      <c r="F4408" s="96"/>
      <c r="G4408" s="10">
        <f>SUM(G4409:G4415)</f>
        <v>0</v>
      </c>
      <c r="H4408" s="58"/>
      <c r="I4408" s="96"/>
      <c r="J4408" s="10">
        <f>SUM(J4409:J4415)</f>
        <v>0</v>
      </c>
      <c r="L4408" s="59"/>
      <c r="M4408" s="10">
        <f>SUM(M4409:M4415)</f>
        <v>0</v>
      </c>
    </row>
    <row r="4409" spans="1:22" customFormat="1" hidden="1">
      <c r="B4409" s="5" t="s">
        <v>4195</v>
      </c>
      <c r="C4409" s="9" t="s">
        <v>19</v>
      </c>
      <c r="D4409" s="7">
        <v>0</v>
      </c>
      <c r="E4409" s="58"/>
      <c r="F4409" s="95"/>
      <c r="G4409" s="7">
        <v>0</v>
      </c>
      <c r="H4409" s="58"/>
      <c r="I4409" s="95"/>
      <c r="J4409" s="7">
        <v>0</v>
      </c>
      <c r="L4409" s="59"/>
      <c r="M4409" s="7">
        <v>0</v>
      </c>
    </row>
    <row r="4410" spans="1:22" customFormat="1" hidden="1">
      <c r="B4410" s="5" t="s">
        <v>4196</v>
      </c>
      <c r="C4410" s="56" t="s">
        <v>21</v>
      </c>
      <c r="D4410" s="7">
        <v>0</v>
      </c>
      <c r="E4410" s="58"/>
      <c r="F4410" s="95"/>
      <c r="G4410" s="7">
        <v>0</v>
      </c>
      <c r="H4410" s="58"/>
      <c r="I4410" s="95"/>
      <c r="J4410" s="7">
        <v>0</v>
      </c>
      <c r="L4410" s="59"/>
      <c r="M4410" s="7">
        <v>0</v>
      </c>
    </row>
    <row r="4411" spans="1:22" customFormat="1" hidden="1">
      <c r="B4411" s="5" t="s">
        <v>4197</v>
      </c>
      <c r="C4411" s="9" t="s">
        <v>23</v>
      </c>
      <c r="D4411" s="7">
        <v>0</v>
      </c>
      <c r="E4411" s="58"/>
      <c r="F4411" s="95"/>
      <c r="G4411" s="7">
        <v>0</v>
      </c>
      <c r="H4411" s="58"/>
      <c r="I4411" s="95"/>
      <c r="J4411" s="7">
        <v>0</v>
      </c>
      <c r="L4411" s="59"/>
      <c r="M4411" s="7">
        <v>0</v>
      </c>
    </row>
    <row r="4412" spans="1:22" customFormat="1" hidden="1">
      <c r="B4412" s="5" t="s">
        <v>4198</v>
      </c>
      <c r="C4412" s="9" t="s">
        <v>25</v>
      </c>
      <c r="D4412" s="7">
        <v>0</v>
      </c>
      <c r="E4412" s="58"/>
      <c r="F4412" s="95"/>
      <c r="G4412" s="7">
        <v>0</v>
      </c>
      <c r="H4412" s="58"/>
      <c r="I4412" s="95"/>
      <c r="J4412" s="7">
        <v>0</v>
      </c>
      <c r="L4412" s="59"/>
      <c r="M4412" s="7">
        <v>0</v>
      </c>
    </row>
    <row r="4413" spans="1:22" customFormat="1" hidden="1">
      <c r="B4413" s="5" t="s">
        <v>4199</v>
      </c>
      <c r="C4413" s="9" t="s">
        <v>27</v>
      </c>
      <c r="D4413" s="7">
        <v>0</v>
      </c>
      <c r="E4413" s="58"/>
      <c r="F4413" s="95"/>
      <c r="G4413" s="7">
        <v>0</v>
      </c>
      <c r="H4413" s="58"/>
      <c r="I4413" s="95"/>
      <c r="J4413" s="7">
        <v>0</v>
      </c>
      <c r="L4413" s="59"/>
      <c r="M4413" s="7">
        <v>0</v>
      </c>
    </row>
    <row r="4414" spans="1:22" customFormat="1" hidden="1">
      <c r="B4414" s="5" t="s">
        <v>4200</v>
      </c>
      <c r="C4414" s="9" t="s">
        <v>29</v>
      </c>
      <c r="D4414" s="7">
        <v>0</v>
      </c>
      <c r="E4414" s="58"/>
      <c r="F4414" s="95"/>
      <c r="G4414" s="7">
        <v>0</v>
      </c>
      <c r="H4414" s="58"/>
      <c r="I4414" s="95"/>
      <c r="J4414" s="7">
        <v>0</v>
      </c>
      <c r="L4414" s="59"/>
      <c r="M4414" s="7">
        <v>0</v>
      </c>
    </row>
    <row r="4415" spans="1:22" customFormat="1" hidden="1">
      <c r="B4415" s="5" t="s">
        <v>4201</v>
      </c>
      <c r="C4415" s="9" t="s">
        <v>31</v>
      </c>
      <c r="D4415" s="7">
        <v>0</v>
      </c>
      <c r="E4415" s="58"/>
      <c r="F4415" s="95"/>
      <c r="G4415" s="7">
        <v>0</v>
      </c>
      <c r="H4415" s="58"/>
      <c r="I4415" s="95"/>
      <c r="J4415" s="7">
        <v>0</v>
      </c>
      <c r="L4415" s="59"/>
      <c r="M4415" s="7">
        <v>0</v>
      </c>
    </row>
    <row r="4416" spans="1:22">
      <c r="A4416" s="21" t="s">
        <v>5618</v>
      </c>
      <c r="B4416" s="99" t="s">
        <v>5889</v>
      </c>
      <c r="C4416" s="71" t="s">
        <v>33</v>
      </c>
      <c r="D4416" s="125">
        <f>SUM(D4417:D4434)</f>
        <v>17131</v>
      </c>
      <c r="E4416" s="108"/>
      <c r="F4416" s="126"/>
      <c r="G4416" s="125">
        <f>SUM(G4417:G4434)</f>
        <v>17131</v>
      </c>
      <c r="H4416" s="108"/>
      <c r="I4416" s="126"/>
      <c r="J4416" s="125">
        <f>SUM(J4417:J4434)</f>
        <v>16752</v>
      </c>
      <c r="L4416" s="65"/>
      <c r="M4416" s="178">
        <f>SUM(M4417:M4434)</f>
        <v>15829</v>
      </c>
      <c r="P4416" s="212">
        <f>SUM(P4419:P4421)</f>
        <v>15829</v>
      </c>
      <c r="S4416" s="212">
        <f>SUM(S4419:S4421)</f>
        <v>15829</v>
      </c>
      <c r="V4416" s="212">
        <f>V4419+V4421</f>
        <v>16463</v>
      </c>
    </row>
    <row r="4417" spans="1:22" customFormat="1" hidden="1">
      <c r="B4417" s="5" t="s">
        <v>4202</v>
      </c>
      <c r="C4417" s="9" t="s">
        <v>35</v>
      </c>
      <c r="D4417" s="7">
        <v>0</v>
      </c>
      <c r="E4417" s="58"/>
      <c r="F4417" s="95"/>
      <c r="G4417" s="7">
        <v>0</v>
      </c>
      <c r="H4417" s="58"/>
      <c r="I4417" s="95"/>
      <c r="J4417" s="7">
        <v>0</v>
      </c>
      <c r="L4417" s="59"/>
      <c r="M4417" s="7">
        <v>0</v>
      </c>
    </row>
    <row r="4418" spans="1:22" customFormat="1" hidden="1">
      <c r="B4418" s="5" t="s">
        <v>4203</v>
      </c>
      <c r="C4418" s="9" t="s">
        <v>37</v>
      </c>
      <c r="D4418" s="7">
        <v>0</v>
      </c>
      <c r="E4418" s="58"/>
      <c r="F4418" s="95"/>
      <c r="G4418" s="7">
        <v>0</v>
      </c>
      <c r="H4418" s="58"/>
      <c r="I4418" s="95"/>
      <c r="J4418" s="7">
        <v>0</v>
      </c>
      <c r="L4418" s="59"/>
      <c r="M4418" s="7">
        <v>0</v>
      </c>
    </row>
    <row r="4419" spans="1:22">
      <c r="A4419" s="21" t="s">
        <v>5618</v>
      </c>
      <c r="B4419" s="30" t="s">
        <v>5890</v>
      </c>
      <c r="C4419" s="36" t="s">
        <v>39</v>
      </c>
      <c r="D4419" s="128">
        <v>2822</v>
      </c>
      <c r="E4419" s="108">
        <f>IF(D4419&lt;G4419,G4419-D4419,0)</f>
        <v>0</v>
      </c>
      <c r="F4419" s="108">
        <f>IF(D4419&gt;G4419,D4419-G4419,0)</f>
        <v>0</v>
      </c>
      <c r="G4419" s="128">
        <v>2822</v>
      </c>
      <c r="H4419" s="108"/>
      <c r="I4419" s="108">
        <v>62</v>
      </c>
      <c r="J4419" s="128">
        <f>+G4419+H4419-I4419</f>
        <v>2760</v>
      </c>
      <c r="L4419" s="65"/>
      <c r="M4419" s="128">
        <v>2638</v>
      </c>
      <c r="P4419" s="59">
        <f>M4419+N4419-O4419</f>
        <v>2638</v>
      </c>
      <c r="S4419" s="59">
        <f>P4419+Q4419-R4419</f>
        <v>2638</v>
      </c>
      <c r="V4419" s="59">
        <v>2744</v>
      </c>
    </row>
    <row r="4420" spans="1:22" customFormat="1" hidden="1">
      <c r="B4420" s="5" t="s">
        <v>4204</v>
      </c>
      <c r="C4420" s="9" t="s">
        <v>41</v>
      </c>
      <c r="D4420" s="7">
        <v>0</v>
      </c>
      <c r="E4420" s="58"/>
      <c r="F4420" s="95"/>
      <c r="G4420" s="7">
        <v>0</v>
      </c>
      <c r="H4420" s="58"/>
      <c r="I4420" s="95"/>
      <c r="J4420" s="7">
        <v>0</v>
      </c>
      <c r="L4420" s="59"/>
      <c r="M4420" s="7">
        <v>0</v>
      </c>
    </row>
    <row r="4421" spans="1:22">
      <c r="A4421" s="21" t="s">
        <v>5618</v>
      </c>
      <c r="B4421" s="30" t="s">
        <v>5891</v>
      </c>
      <c r="C4421" s="36" t="s">
        <v>43</v>
      </c>
      <c r="D4421" s="128">
        <v>14309</v>
      </c>
      <c r="E4421" s="108">
        <f>IF(D4421&lt;G4421,G4421-D4421,0)</f>
        <v>0</v>
      </c>
      <c r="F4421" s="108">
        <f>IF(D4421&gt;G4421,D4421-G4421,0)</f>
        <v>0</v>
      </c>
      <c r="G4421" s="128">
        <v>14309</v>
      </c>
      <c r="H4421" s="108"/>
      <c r="I4421" s="108">
        <v>317</v>
      </c>
      <c r="J4421" s="128">
        <f>+G4421+H4421-I4421</f>
        <v>13992</v>
      </c>
      <c r="L4421" s="65"/>
      <c r="M4421" s="128">
        <v>13191</v>
      </c>
      <c r="P4421" s="59">
        <f>M4421+N4421-O4421</f>
        <v>13191</v>
      </c>
      <c r="S4421" s="59">
        <f>P4421+Q4421-R4421</f>
        <v>13191</v>
      </c>
      <c r="V4421" s="59">
        <v>13719</v>
      </c>
    </row>
    <row r="4422" spans="1:22" customFormat="1" hidden="1">
      <c r="B4422" s="5" t="s">
        <v>4205</v>
      </c>
      <c r="C4422" s="9" t="s">
        <v>45</v>
      </c>
      <c r="D4422" s="7">
        <v>0</v>
      </c>
      <c r="E4422" s="58"/>
      <c r="F4422" s="95"/>
      <c r="G4422" s="7">
        <v>0</v>
      </c>
      <c r="H4422" s="58"/>
      <c r="I4422" s="95"/>
      <c r="J4422" s="7">
        <v>0</v>
      </c>
      <c r="L4422" s="59"/>
      <c r="M4422" s="7">
        <v>0</v>
      </c>
    </row>
    <row r="4423" spans="1:22" customFormat="1" hidden="1">
      <c r="B4423" s="5" t="s">
        <v>4206</v>
      </c>
      <c r="C4423" s="56" t="s">
        <v>47</v>
      </c>
      <c r="D4423" s="7">
        <v>0</v>
      </c>
      <c r="E4423" s="58"/>
      <c r="F4423" s="95"/>
      <c r="G4423" s="7">
        <v>0</v>
      </c>
      <c r="H4423" s="58"/>
      <c r="I4423" s="95"/>
      <c r="J4423" s="7">
        <v>0</v>
      </c>
      <c r="L4423" s="59"/>
      <c r="M4423" s="7">
        <v>0</v>
      </c>
    </row>
    <row r="4424" spans="1:22" customFormat="1" hidden="1">
      <c r="B4424" s="5" t="s">
        <v>4207</v>
      </c>
      <c r="C4424" s="9" t="s">
        <v>49</v>
      </c>
      <c r="D4424" s="7">
        <v>0</v>
      </c>
      <c r="E4424" s="58"/>
      <c r="F4424" s="95"/>
      <c r="G4424" s="7">
        <v>0</v>
      </c>
      <c r="H4424" s="58"/>
      <c r="I4424" s="95"/>
      <c r="J4424" s="7">
        <v>0</v>
      </c>
      <c r="L4424" s="59"/>
      <c r="M4424" s="7">
        <v>0</v>
      </c>
    </row>
    <row r="4425" spans="1:22" customFormat="1" hidden="1">
      <c r="B4425" s="5" t="s">
        <v>4208</v>
      </c>
      <c r="C4425" s="9" t="s">
        <v>51</v>
      </c>
      <c r="D4425" s="7">
        <v>0</v>
      </c>
      <c r="E4425" s="58"/>
      <c r="F4425" s="95"/>
      <c r="G4425" s="7">
        <v>0</v>
      </c>
      <c r="H4425" s="58"/>
      <c r="I4425" s="95"/>
      <c r="J4425" s="7">
        <v>0</v>
      </c>
      <c r="L4425" s="59"/>
      <c r="M4425" s="7">
        <v>0</v>
      </c>
    </row>
    <row r="4426" spans="1:22" customFormat="1" hidden="1">
      <c r="B4426" s="5" t="s">
        <v>4209</v>
      </c>
      <c r="C4426" s="9" t="s">
        <v>53</v>
      </c>
      <c r="D4426" s="7">
        <v>0</v>
      </c>
      <c r="E4426" s="58"/>
      <c r="F4426" s="95"/>
      <c r="G4426" s="7">
        <v>0</v>
      </c>
      <c r="H4426" s="58"/>
      <c r="I4426" s="95"/>
      <c r="J4426" s="7">
        <v>0</v>
      </c>
      <c r="L4426" s="59"/>
      <c r="M4426" s="7">
        <v>0</v>
      </c>
    </row>
    <row r="4427" spans="1:22" customFormat="1" hidden="1">
      <c r="B4427" s="5" t="s">
        <v>4210</v>
      </c>
      <c r="C4427" s="9" t="s">
        <v>55</v>
      </c>
      <c r="D4427" s="7">
        <v>0</v>
      </c>
      <c r="E4427" s="58"/>
      <c r="F4427" s="95"/>
      <c r="G4427" s="7">
        <v>0</v>
      </c>
      <c r="H4427" s="58"/>
      <c r="I4427" s="95"/>
      <c r="J4427" s="7">
        <v>0</v>
      </c>
      <c r="L4427" s="59"/>
      <c r="M4427" s="7">
        <v>0</v>
      </c>
    </row>
    <row r="4428" spans="1:22" customFormat="1" hidden="1">
      <c r="B4428" s="5" t="s">
        <v>4211</v>
      </c>
      <c r="C4428" s="9" t="s">
        <v>57</v>
      </c>
      <c r="D4428" s="7">
        <v>0</v>
      </c>
      <c r="E4428" s="58"/>
      <c r="F4428" s="95"/>
      <c r="G4428" s="7">
        <v>0</v>
      </c>
      <c r="H4428" s="58"/>
      <c r="I4428" s="95"/>
      <c r="J4428" s="7">
        <v>0</v>
      </c>
      <c r="L4428" s="59"/>
      <c r="M4428" s="7">
        <v>0</v>
      </c>
    </row>
    <row r="4429" spans="1:22" customFormat="1" hidden="1">
      <c r="B4429" s="5" t="s">
        <v>4212</v>
      </c>
      <c r="C4429" s="9" t="s">
        <v>59</v>
      </c>
      <c r="D4429" s="7">
        <v>0</v>
      </c>
      <c r="E4429" s="58"/>
      <c r="F4429" s="95"/>
      <c r="G4429" s="7">
        <v>0</v>
      </c>
      <c r="H4429" s="58"/>
      <c r="I4429" s="95"/>
      <c r="J4429" s="7">
        <v>0</v>
      </c>
      <c r="L4429" s="59"/>
      <c r="M4429" s="7">
        <v>0</v>
      </c>
    </row>
    <row r="4430" spans="1:22" customFormat="1" hidden="1">
      <c r="B4430" s="5" t="s">
        <v>4213</v>
      </c>
      <c r="C4430" s="9" t="s">
        <v>61</v>
      </c>
      <c r="D4430" s="7">
        <v>0</v>
      </c>
      <c r="E4430" s="58"/>
      <c r="F4430" s="95"/>
      <c r="G4430" s="7">
        <v>0</v>
      </c>
      <c r="H4430" s="58"/>
      <c r="I4430" s="95"/>
      <c r="J4430" s="7">
        <v>0</v>
      </c>
      <c r="L4430" s="59"/>
      <c r="M4430" s="7">
        <v>0</v>
      </c>
    </row>
    <row r="4431" spans="1:22" customFormat="1" hidden="1">
      <c r="B4431" s="5" t="s">
        <v>4214</v>
      </c>
      <c r="C4431" s="56" t="s">
        <v>63</v>
      </c>
      <c r="D4431" s="7">
        <v>0</v>
      </c>
      <c r="E4431" s="58"/>
      <c r="F4431" s="95"/>
      <c r="G4431" s="7">
        <v>0</v>
      </c>
      <c r="H4431" s="58"/>
      <c r="I4431" s="95"/>
      <c r="J4431" s="7">
        <v>0</v>
      </c>
      <c r="L4431" s="59"/>
      <c r="M4431" s="7">
        <v>0</v>
      </c>
    </row>
    <row r="4432" spans="1:22" customFormat="1" hidden="1">
      <c r="B4432" s="5" t="s">
        <v>4215</v>
      </c>
      <c r="C4432" s="56" t="s">
        <v>65</v>
      </c>
      <c r="D4432" s="7">
        <v>0</v>
      </c>
      <c r="E4432" s="58"/>
      <c r="F4432" s="95"/>
      <c r="G4432" s="7">
        <v>0</v>
      </c>
      <c r="H4432" s="58"/>
      <c r="I4432" s="95"/>
      <c r="J4432" s="7">
        <v>0</v>
      </c>
      <c r="L4432" s="59"/>
      <c r="M4432" s="7">
        <v>0</v>
      </c>
    </row>
    <row r="4433" spans="1:13" customFormat="1" hidden="1">
      <c r="B4433" s="5" t="s">
        <v>4216</v>
      </c>
      <c r="C4433" s="56" t="s">
        <v>67</v>
      </c>
      <c r="D4433" s="7">
        <v>0</v>
      </c>
      <c r="E4433" s="58"/>
      <c r="F4433" s="95"/>
      <c r="G4433" s="7">
        <v>0</v>
      </c>
      <c r="H4433" s="58"/>
      <c r="I4433" s="95"/>
      <c r="J4433" s="7">
        <v>0</v>
      </c>
      <c r="L4433" s="59"/>
      <c r="M4433" s="7">
        <v>0</v>
      </c>
    </row>
    <row r="4434" spans="1:13" customFormat="1" hidden="1">
      <c r="B4434" s="5" t="s">
        <v>4217</v>
      </c>
      <c r="C4434" s="9" t="s">
        <v>69</v>
      </c>
      <c r="D4434" s="7">
        <v>0</v>
      </c>
      <c r="E4434" s="58"/>
      <c r="F4434" s="95"/>
      <c r="G4434" s="7">
        <v>0</v>
      </c>
      <c r="H4434" s="58"/>
      <c r="I4434" s="95"/>
      <c r="J4434" s="7">
        <v>0</v>
      </c>
      <c r="L4434" s="59"/>
      <c r="M4434" s="7">
        <v>0</v>
      </c>
    </row>
    <row r="4435" spans="1:13" hidden="1">
      <c r="A4435" s="21" t="s">
        <v>5618</v>
      </c>
      <c r="B4435" s="99" t="s">
        <v>5892</v>
      </c>
      <c r="C4435" s="71" t="s">
        <v>71</v>
      </c>
      <c r="D4435" s="125">
        <f>SUM(D4436:D4444)</f>
        <v>30000</v>
      </c>
      <c r="E4435" s="108"/>
      <c r="F4435" s="126"/>
      <c r="G4435" s="125">
        <f>SUM(G4436:G4444)</f>
        <v>9000</v>
      </c>
      <c r="H4435" s="108"/>
      <c r="I4435" s="126"/>
      <c r="J4435" s="125">
        <f>SUM(J4436:J4444)</f>
        <v>1503.17</v>
      </c>
      <c r="L4435" s="65"/>
      <c r="M4435" s="125">
        <f>SUM(M4436:M4444)</f>
        <v>0</v>
      </c>
    </row>
    <row r="4436" spans="1:13" customFormat="1" hidden="1">
      <c r="B4436" s="5" t="s">
        <v>4218</v>
      </c>
      <c r="C4436" s="9" t="s">
        <v>73</v>
      </c>
      <c r="D4436" s="7">
        <v>0</v>
      </c>
      <c r="E4436" s="58"/>
      <c r="F4436" s="95"/>
      <c r="G4436" s="7">
        <v>0</v>
      </c>
      <c r="H4436" s="58"/>
      <c r="I4436" s="95"/>
      <c r="J4436" s="7">
        <v>0</v>
      </c>
      <c r="L4436" s="59"/>
      <c r="M4436" s="7">
        <v>0</v>
      </c>
    </row>
    <row r="4437" spans="1:13" customFormat="1" hidden="1">
      <c r="B4437" s="5" t="s">
        <v>4219</v>
      </c>
      <c r="C4437" s="9" t="s">
        <v>75</v>
      </c>
      <c r="D4437" s="7">
        <v>0</v>
      </c>
      <c r="E4437" s="58"/>
      <c r="F4437" s="95"/>
      <c r="G4437" s="7">
        <v>0</v>
      </c>
      <c r="H4437" s="58"/>
      <c r="I4437" s="95"/>
      <c r="J4437" s="7">
        <v>0</v>
      </c>
      <c r="L4437" s="59"/>
      <c r="M4437" s="7">
        <v>0</v>
      </c>
    </row>
    <row r="4438" spans="1:13" customFormat="1" hidden="1">
      <c r="B4438" s="5" t="s">
        <v>4220</v>
      </c>
      <c r="C4438" s="9" t="s">
        <v>77</v>
      </c>
      <c r="D4438" s="7">
        <v>0</v>
      </c>
      <c r="E4438" s="58"/>
      <c r="F4438" s="95"/>
      <c r="G4438" s="7">
        <v>0</v>
      </c>
      <c r="H4438" s="58"/>
      <c r="I4438" s="95"/>
      <c r="J4438" s="7">
        <v>0</v>
      </c>
      <c r="L4438" s="59"/>
      <c r="M4438" s="7">
        <v>0</v>
      </c>
    </row>
    <row r="4439" spans="1:13" customFormat="1" hidden="1">
      <c r="B4439" s="5" t="s">
        <v>4221</v>
      </c>
      <c r="C4439" s="9" t="s">
        <v>79</v>
      </c>
      <c r="D4439" s="7">
        <v>0</v>
      </c>
      <c r="E4439" s="58"/>
      <c r="F4439" s="95"/>
      <c r="G4439" s="7">
        <v>0</v>
      </c>
      <c r="H4439" s="58"/>
      <c r="I4439" s="95"/>
      <c r="J4439" s="7">
        <v>0</v>
      </c>
      <c r="L4439" s="59"/>
      <c r="M4439" s="7">
        <v>0</v>
      </c>
    </row>
    <row r="4440" spans="1:13" customFormat="1" hidden="1">
      <c r="B4440" s="5" t="s">
        <v>4222</v>
      </c>
      <c r="C4440" s="9" t="s">
        <v>81</v>
      </c>
      <c r="D4440" s="11">
        <v>0</v>
      </c>
      <c r="E4440" s="58"/>
      <c r="F4440" s="95"/>
      <c r="G4440" s="11">
        <v>0</v>
      </c>
      <c r="H4440" s="58"/>
      <c r="I4440" s="95"/>
      <c r="J4440" s="11">
        <v>0</v>
      </c>
      <c r="K4440" s="63"/>
      <c r="L4440" s="59"/>
      <c r="M4440" s="11">
        <v>0</v>
      </c>
    </row>
    <row r="4441" spans="1:13" hidden="1">
      <c r="A4441" s="21" t="s">
        <v>5618</v>
      </c>
      <c r="B4441" s="30" t="s">
        <v>5915</v>
      </c>
      <c r="C4441" s="36" t="s">
        <v>83</v>
      </c>
      <c r="D4441" s="128">
        <v>30000</v>
      </c>
      <c r="E4441" s="108">
        <f>IF(D4441&lt;G4441,G4441-D4441,0)</f>
        <v>0</v>
      </c>
      <c r="F4441" s="108">
        <f>IF(D4441&gt;G4441,D4441-G4441,0)</f>
        <v>21000</v>
      </c>
      <c r="G4441" s="128">
        <v>9000</v>
      </c>
      <c r="H4441" s="108"/>
      <c r="I4441" s="108">
        <v>7496.83</v>
      </c>
      <c r="J4441" s="128">
        <f>+G4441+H4441-I4441</f>
        <v>1503.17</v>
      </c>
      <c r="L4441" s="65"/>
      <c r="M4441" s="128">
        <v>0</v>
      </c>
    </row>
    <row r="4442" spans="1:13" customFormat="1" hidden="1">
      <c r="B4442" s="5" t="s">
        <v>4223</v>
      </c>
      <c r="C4442" s="9" t="s">
        <v>85</v>
      </c>
      <c r="D4442" s="7">
        <v>0</v>
      </c>
      <c r="E4442" s="58"/>
      <c r="F4442" s="95"/>
      <c r="G4442" s="7">
        <v>0</v>
      </c>
      <c r="H4442" s="58"/>
      <c r="I4442" s="95"/>
      <c r="J4442" s="7">
        <v>0</v>
      </c>
      <c r="L4442" s="59"/>
      <c r="M4442" s="7">
        <v>0</v>
      </c>
    </row>
    <row r="4443" spans="1:13" customFormat="1" hidden="1">
      <c r="B4443" s="5" t="s">
        <v>4224</v>
      </c>
      <c r="C4443" s="9" t="s">
        <v>87</v>
      </c>
      <c r="D4443" s="7">
        <v>0</v>
      </c>
      <c r="E4443" s="58"/>
      <c r="F4443" s="95"/>
      <c r="G4443" s="7">
        <v>0</v>
      </c>
      <c r="H4443" s="58"/>
      <c r="I4443" s="95"/>
      <c r="J4443" s="7">
        <v>0</v>
      </c>
      <c r="L4443" s="59"/>
      <c r="M4443" s="7">
        <v>0</v>
      </c>
    </row>
    <row r="4444" spans="1:13" customFormat="1" hidden="1">
      <c r="B4444" s="5" t="s">
        <v>4225</v>
      </c>
      <c r="C4444" s="9" t="s">
        <v>89</v>
      </c>
      <c r="D4444" s="7">
        <v>0</v>
      </c>
      <c r="E4444" s="58"/>
      <c r="F4444" s="95"/>
      <c r="G4444" s="7">
        <v>0</v>
      </c>
      <c r="H4444" s="58"/>
      <c r="I4444" s="95"/>
      <c r="J4444" s="7">
        <v>0</v>
      </c>
      <c r="L4444" s="59"/>
      <c r="M4444" s="7">
        <v>0</v>
      </c>
    </row>
    <row r="4445" spans="1:13" customFormat="1" hidden="1">
      <c r="B4445" s="1" t="s">
        <v>4226</v>
      </c>
      <c r="C4445" s="4" t="s">
        <v>91</v>
      </c>
      <c r="D4445" s="10">
        <f>SUM(D4446:D4457)</f>
        <v>0</v>
      </c>
      <c r="E4445" s="58"/>
      <c r="F4445" s="96"/>
      <c r="G4445" s="10">
        <f>SUM(G4446:G4457)</f>
        <v>0</v>
      </c>
      <c r="H4445" s="58"/>
      <c r="I4445" s="96"/>
      <c r="J4445" s="10">
        <f>SUM(J4446:J4457)</f>
        <v>0</v>
      </c>
      <c r="L4445" s="59"/>
      <c r="M4445" s="10">
        <f>SUM(M4446:M4457)</f>
        <v>0</v>
      </c>
    </row>
    <row r="4446" spans="1:13" customFormat="1" hidden="1">
      <c r="B4446" s="5" t="s">
        <v>4227</v>
      </c>
      <c r="C4446" s="9" t="s">
        <v>93</v>
      </c>
      <c r="D4446" s="7">
        <v>0</v>
      </c>
      <c r="E4446" s="58"/>
      <c r="F4446" s="95"/>
      <c r="G4446" s="7">
        <v>0</v>
      </c>
      <c r="H4446" s="58"/>
      <c r="I4446" s="95"/>
      <c r="J4446" s="7">
        <v>0</v>
      </c>
      <c r="L4446" s="59"/>
      <c r="M4446" s="7">
        <v>0</v>
      </c>
    </row>
    <row r="4447" spans="1:13" customFormat="1" hidden="1">
      <c r="B4447" s="5" t="s">
        <v>4227</v>
      </c>
      <c r="C4447" s="9" t="s">
        <v>95</v>
      </c>
      <c r="D4447" s="7">
        <v>0</v>
      </c>
      <c r="E4447" s="58"/>
      <c r="F4447" s="95"/>
      <c r="G4447" s="7">
        <v>0</v>
      </c>
      <c r="H4447" s="58"/>
      <c r="I4447" s="95"/>
      <c r="J4447" s="7">
        <v>0</v>
      </c>
      <c r="L4447" s="59"/>
      <c r="M4447" s="7">
        <v>0</v>
      </c>
    </row>
    <row r="4448" spans="1:13" customFormat="1" hidden="1">
      <c r="B4448" s="5" t="s">
        <v>4228</v>
      </c>
      <c r="C4448" s="9" t="s">
        <v>97</v>
      </c>
      <c r="D4448" s="7">
        <v>0</v>
      </c>
      <c r="E4448" s="58"/>
      <c r="F4448" s="95"/>
      <c r="G4448" s="7">
        <v>0</v>
      </c>
      <c r="H4448" s="58"/>
      <c r="I4448" s="95"/>
      <c r="J4448" s="7">
        <v>0</v>
      </c>
      <c r="L4448" s="59"/>
      <c r="M4448" s="7">
        <v>0</v>
      </c>
    </row>
    <row r="4449" spans="2:13" customFormat="1" hidden="1">
      <c r="B4449" s="5" t="s">
        <v>4229</v>
      </c>
      <c r="C4449" s="56" t="s">
        <v>99</v>
      </c>
      <c r="D4449" s="7">
        <v>0</v>
      </c>
      <c r="E4449" s="58"/>
      <c r="F4449" s="95"/>
      <c r="G4449" s="7">
        <v>0</v>
      </c>
      <c r="H4449" s="58"/>
      <c r="I4449" s="95"/>
      <c r="J4449" s="7">
        <v>0</v>
      </c>
      <c r="L4449" s="59"/>
      <c r="M4449" s="7">
        <v>0</v>
      </c>
    </row>
    <row r="4450" spans="2:13" customFormat="1" hidden="1">
      <c r="B4450" s="5" t="s">
        <v>4230</v>
      </c>
      <c r="C4450" s="9" t="s">
        <v>101</v>
      </c>
      <c r="D4450" s="7">
        <v>0</v>
      </c>
      <c r="E4450" s="58"/>
      <c r="F4450" s="95"/>
      <c r="G4450" s="7">
        <v>0</v>
      </c>
      <c r="H4450" s="58"/>
      <c r="I4450" s="95"/>
      <c r="J4450" s="7">
        <v>0</v>
      </c>
      <c r="L4450" s="59"/>
      <c r="M4450" s="7">
        <v>0</v>
      </c>
    </row>
    <row r="4451" spans="2:13" customFormat="1" hidden="1">
      <c r="B4451" s="5" t="s">
        <v>4231</v>
      </c>
      <c r="C4451" s="56" t="s">
        <v>103</v>
      </c>
      <c r="D4451" s="7">
        <v>0</v>
      </c>
      <c r="E4451" s="58"/>
      <c r="F4451" s="95"/>
      <c r="G4451" s="7">
        <v>0</v>
      </c>
      <c r="H4451" s="58"/>
      <c r="I4451" s="95"/>
      <c r="J4451" s="7">
        <v>0</v>
      </c>
      <c r="L4451" s="59"/>
      <c r="M4451" s="7">
        <v>0</v>
      </c>
    </row>
    <row r="4452" spans="2:13" customFormat="1" hidden="1">
      <c r="B4452" s="5" t="s">
        <v>4232</v>
      </c>
      <c r="C4452" s="56" t="s">
        <v>105</v>
      </c>
      <c r="D4452" s="7">
        <v>0</v>
      </c>
      <c r="E4452" s="58"/>
      <c r="F4452" s="95"/>
      <c r="G4452" s="7">
        <v>0</v>
      </c>
      <c r="H4452" s="58"/>
      <c r="I4452" s="95"/>
      <c r="J4452" s="7">
        <v>0</v>
      </c>
      <c r="L4452" s="59"/>
      <c r="M4452" s="7">
        <v>0</v>
      </c>
    </row>
    <row r="4453" spans="2:13" customFormat="1" hidden="1">
      <c r="B4453" s="5" t="s">
        <v>4233</v>
      </c>
      <c r="C4453" s="56" t="s">
        <v>107</v>
      </c>
      <c r="D4453" s="7">
        <v>0</v>
      </c>
      <c r="E4453" s="58"/>
      <c r="F4453" s="95"/>
      <c r="G4453" s="7">
        <v>0</v>
      </c>
      <c r="H4453" s="58"/>
      <c r="I4453" s="95"/>
      <c r="J4453" s="7">
        <v>0</v>
      </c>
      <c r="L4453" s="59"/>
      <c r="M4453" s="7">
        <v>0</v>
      </c>
    </row>
    <row r="4454" spans="2:13" customFormat="1" hidden="1">
      <c r="B4454" s="5" t="s">
        <v>4234</v>
      </c>
      <c r="C4454" s="9" t="s">
        <v>109</v>
      </c>
      <c r="D4454" s="7">
        <v>0</v>
      </c>
      <c r="E4454" s="58"/>
      <c r="F4454" s="95"/>
      <c r="G4454" s="7">
        <v>0</v>
      </c>
      <c r="H4454" s="58"/>
      <c r="I4454" s="95"/>
      <c r="J4454" s="7">
        <v>0</v>
      </c>
      <c r="L4454" s="59"/>
      <c r="M4454" s="7">
        <v>0</v>
      </c>
    </row>
    <row r="4455" spans="2:13" customFormat="1" hidden="1">
      <c r="B4455" s="5" t="s">
        <v>4235</v>
      </c>
      <c r="C4455" s="9" t="s">
        <v>111</v>
      </c>
      <c r="D4455" s="7">
        <v>0</v>
      </c>
      <c r="E4455" s="58"/>
      <c r="F4455" s="95"/>
      <c r="G4455" s="7">
        <v>0</v>
      </c>
      <c r="H4455" s="58"/>
      <c r="I4455" s="95"/>
      <c r="J4455" s="7">
        <v>0</v>
      </c>
      <c r="L4455" s="59"/>
      <c r="M4455" s="7">
        <v>0</v>
      </c>
    </row>
    <row r="4456" spans="2:13" customFormat="1" hidden="1">
      <c r="B4456" s="5" t="s">
        <v>4236</v>
      </c>
      <c r="C4456" s="9" t="s">
        <v>113</v>
      </c>
      <c r="D4456" s="7">
        <v>0</v>
      </c>
      <c r="E4456" s="58"/>
      <c r="F4456" s="95"/>
      <c r="G4456" s="7">
        <v>0</v>
      </c>
      <c r="H4456" s="58"/>
      <c r="I4456" s="95"/>
      <c r="J4456" s="7">
        <v>0</v>
      </c>
      <c r="L4456" s="59"/>
      <c r="M4456" s="7">
        <v>0</v>
      </c>
    </row>
    <row r="4457" spans="2:13" customFormat="1" hidden="1">
      <c r="B4457" s="5" t="s">
        <v>4237</v>
      </c>
      <c r="C4457" s="9" t="s">
        <v>115</v>
      </c>
      <c r="D4457" s="7">
        <v>0</v>
      </c>
      <c r="E4457" s="58"/>
      <c r="F4457" s="95"/>
      <c r="G4457" s="7">
        <v>0</v>
      </c>
      <c r="H4457" s="58"/>
      <c r="I4457" s="95"/>
      <c r="J4457" s="7">
        <v>0</v>
      </c>
      <c r="L4457" s="59"/>
      <c r="M4457" s="7">
        <v>0</v>
      </c>
    </row>
    <row r="4458" spans="2:13" customFormat="1" hidden="1">
      <c r="B4458" s="1" t="s">
        <v>4238</v>
      </c>
      <c r="C4458" s="4" t="s">
        <v>117</v>
      </c>
      <c r="D4458" s="10">
        <f>SUM(D4459:D4461)</f>
        <v>0</v>
      </c>
      <c r="E4458" s="58"/>
      <c r="F4458" s="96"/>
      <c r="G4458" s="10">
        <f>SUM(G4459:G4461)</f>
        <v>0</v>
      </c>
      <c r="H4458" s="58"/>
      <c r="I4458" s="96"/>
      <c r="J4458" s="10">
        <f>SUM(J4459:J4461)</f>
        <v>0</v>
      </c>
      <c r="L4458" s="59"/>
      <c r="M4458" s="10">
        <f>SUM(M4459:M4461)</f>
        <v>0</v>
      </c>
    </row>
    <row r="4459" spans="2:13" customFormat="1" hidden="1">
      <c r="B4459" s="5" t="s">
        <v>4239</v>
      </c>
      <c r="C4459" s="9" t="s">
        <v>119</v>
      </c>
      <c r="D4459" s="7">
        <v>0</v>
      </c>
      <c r="E4459" s="58"/>
      <c r="F4459" s="95"/>
      <c r="G4459" s="7">
        <v>0</v>
      </c>
      <c r="H4459" s="58"/>
      <c r="I4459" s="95"/>
      <c r="J4459" s="7">
        <v>0</v>
      </c>
      <c r="L4459" s="59"/>
      <c r="M4459" s="7">
        <v>0</v>
      </c>
    </row>
    <row r="4460" spans="2:13" customFormat="1" hidden="1">
      <c r="B4460" s="5" t="s">
        <v>4240</v>
      </c>
      <c r="C4460" s="9" t="s">
        <v>121</v>
      </c>
      <c r="D4460" s="7">
        <v>0</v>
      </c>
      <c r="E4460" s="58"/>
      <c r="F4460" s="95"/>
      <c r="G4460" s="7">
        <v>0</v>
      </c>
      <c r="H4460" s="58"/>
      <c r="I4460" s="95"/>
      <c r="J4460" s="7">
        <v>0</v>
      </c>
      <c r="L4460" s="59"/>
      <c r="M4460" s="7">
        <v>0</v>
      </c>
    </row>
    <row r="4461" spans="2:13" customFormat="1" hidden="1">
      <c r="B4461" s="5" t="s">
        <v>4241</v>
      </c>
      <c r="C4461" s="9" t="s">
        <v>123</v>
      </c>
      <c r="D4461" s="7">
        <v>0</v>
      </c>
      <c r="E4461" s="58"/>
      <c r="F4461" s="95"/>
      <c r="G4461" s="7">
        <v>0</v>
      </c>
      <c r="H4461" s="58"/>
      <c r="I4461" s="95"/>
      <c r="J4461" s="7">
        <v>0</v>
      </c>
      <c r="L4461" s="59"/>
      <c r="M4461" s="7">
        <v>0</v>
      </c>
    </row>
    <row r="4462" spans="2:13" customFormat="1" hidden="1">
      <c r="B4462" s="1" t="s">
        <v>4242</v>
      </c>
      <c r="C4462" s="4" t="s">
        <v>125</v>
      </c>
      <c r="D4462" s="10">
        <f>SUM(D4463:D4466)</f>
        <v>0</v>
      </c>
      <c r="E4462" s="58"/>
      <c r="F4462" s="96"/>
      <c r="G4462" s="10">
        <f>SUM(G4463:G4466)</f>
        <v>0</v>
      </c>
      <c r="H4462" s="58"/>
      <c r="I4462" s="96"/>
      <c r="J4462" s="10">
        <f>SUM(J4463:J4466)</f>
        <v>0</v>
      </c>
      <c r="L4462" s="59"/>
      <c r="M4462" s="10">
        <f>SUM(M4463:M4466)</f>
        <v>0</v>
      </c>
    </row>
    <row r="4463" spans="2:13" customFormat="1" hidden="1">
      <c r="B4463" s="5" t="s">
        <v>4243</v>
      </c>
      <c r="C4463" s="9" t="s">
        <v>127</v>
      </c>
      <c r="D4463" s="7">
        <v>0</v>
      </c>
      <c r="E4463" s="58"/>
      <c r="F4463" s="95"/>
      <c r="G4463" s="7">
        <v>0</v>
      </c>
      <c r="H4463" s="58"/>
      <c r="I4463" s="95"/>
      <c r="J4463" s="7">
        <v>0</v>
      </c>
      <c r="L4463" s="59"/>
      <c r="M4463" s="7">
        <v>0</v>
      </c>
    </row>
    <row r="4464" spans="2:13" customFormat="1" hidden="1">
      <c r="B4464" s="5" t="s">
        <v>4244</v>
      </c>
      <c r="C4464" s="9" t="s">
        <v>129</v>
      </c>
      <c r="D4464" s="7">
        <v>0</v>
      </c>
      <c r="E4464" s="58"/>
      <c r="F4464" s="95"/>
      <c r="G4464" s="7">
        <v>0</v>
      </c>
      <c r="H4464" s="58"/>
      <c r="I4464" s="95"/>
      <c r="J4464" s="7">
        <v>0</v>
      </c>
      <c r="L4464" s="59"/>
      <c r="M4464" s="7">
        <v>0</v>
      </c>
    </row>
    <row r="4465" spans="1:13" customFormat="1" hidden="1">
      <c r="B4465" s="5" t="s">
        <v>4245</v>
      </c>
      <c r="C4465" s="56" t="s">
        <v>131</v>
      </c>
      <c r="D4465" s="7">
        <v>0</v>
      </c>
      <c r="E4465" s="58"/>
      <c r="F4465" s="95"/>
      <c r="G4465" s="7">
        <v>0</v>
      </c>
      <c r="H4465" s="58"/>
      <c r="I4465" s="95"/>
      <c r="J4465" s="7">
        <v>0</v>
      </c>
      <c r="L4465" s="59"/>
      <c r="M4465" s="7">
        <v>0</v>
      </c>
    </row>
    <row r="4466" spans="1:13" customFormat="1" hidden="1">
      <c r="B4466" s="5" t="s">
        <v>4246</v>
      </c>
      <c r="C4466" s="9" t="s">
        <v>133</v>
      </c>
      <c r="D4466" s="7">
        <v>0</v>
      </c>
      <c r="E4466" s="58"/>
      <c r="F4466" s="95"/>
      <c r="G4466" s="7">
        <v>0</v>
      </c>
      <c r="H4466" s="58"/>
      <c r="I4466" s="95"/>
      <c r="J4466" s="7">
        <v>0</v>
      </c>
      <c r="L4466" s="59"/>
      <c r="M4466" s="7">
        <v>0</v>
      </c>
    </row>
    <row r="4467" spans="1:13" hidden="1">
      <c r="A4467" s="21" t="s">
        <v>5618</v>
      </c>
      <c r="B4467" s="99" t="s">
        <v>5893</v>
      </c>
      <c r="C4467" s="71" t="s">
        <v>135</v>
      </c>
      <c r="D4467" s="125">
        <f>SUM(D4468:D4470)</f>
        <v>3900</v>
      </c>
      <c r="E4467" s="108"/>
      <c r="F4467" s="126"/>
      <c r="G4467" s="125">
        <f>SUM(G4468:G4470)</f>
        <v>5800</v>
      </c>
      <c r="H4467" s="108"/>
      <c r="I4467" s="126"/>
      <c r="J4467" s="125">
        <f>SUM(J4468:J4470)</f>
        <v>339</v>
      </c>
      <c r="L4467" s="65"/>
      <c r="M4467" s="125">
        <f>SUM(M4468:M4470)</f>
        <v>0</v>
      </c>
    </row>
    <row r="4468" spans="1:13" hidden="1">
      <c r="A4468" s="21" t="s">
        <v>5618</v>
      </c>
      <c r="B4468" s="30" t="s">
        <v>5894</v>
      </c>
      <c r="C4468" s="36" t="s">
        <v>137</v>
      </c>
      <c r="D4468" s="128">
        <v>3900</v>
      </c>
      <c r="E4468" s="108">
        <f>IF(D4468&lt;G4468,G4468-D4468,0)</f>
        <v>1900</v>
      </c>
      <c r="F4468" s="108">
        <f>IF(D4468&gt;G4468,D4468-G4468,0)</f>
        <v>0</v>
      </c>
      <c r="G4468" s="128">
        <v>5800</v>
      </c>
      <c r="H4468" s="108"/>
      <c r="I4468" s="108">
        <v>5461</v>
      </c>
      <c r="J4468" s="128">
        <f>+G4468+H4468-I4468</f>
        <v>339</v>
      </c>
      <c r="L4468" s="65"/>
      <c r="M4468" s="128">
        <v>0</v>
      </c>
    </row>
    <row r="4469" spans="1:13" customFormat="1" hidden="1">
      <c r="B4469" s="5" t="s">
        <v>4247</v>
      </c>
      <c r="C4469" s="9" t="s">
        <v>139</v>
      </c>
      <c r="D4469" s="7">
        <v>0</v>
      </c>
      <c r="E4469" s="58"/>
      <c r="F4469" s="95"/>
      <c r="G4469" s="7">
        <v>0</v>
      </c>
      <c r="H4469" s="58"/>
      <c r="I4469" s="95"/>
      <c r="J4469" s="7">
        <v>0</v>
      </c>
      <c r="L4469" s="59"/>
      <c r="M4469" s="7">
        <v>0</v>
      </c>
    </row>
    <row r="4470" spans="1:13" customFormat="1" hidden="1">
      <c r="B4470" s="5" t="s">
        <v>4248</v>
      </c>
      <c r="C4470" s="56" t="s">
        <v>141</v>
      </c>
      <c r="D4470" s="7">
        <v>0</v>
      </c>
      <c r="E4470" s="58"/>
      <c r="F4470" s="95"/>
      <c r="G4470" s="7">
        <v>0</v>
      </c>
      <c r="H4470" s="58"/>
      <c r="I4470" s="95"/>
      <c r="J4470" s="7">
        <v>0</v>
      </c>
      <c r="L4470" s="59"/>
      <c r="M4470" s="7">
        <v>0</v>
      </c>
    </row>
    <row r="4471" spans="1:13" hidden="1">
      <c r="A4471" s="21" t="s">
        <v>5618</v>
      </c>
      <c r="B4471" s="67" t="s">
        <v>5895</v>
      </c>
      <c r="C4471" s="67" t="s">
        <v>143</v>
      </c>
      <c r="D4471" s="130">
        <f>D4472+D4490+D4496+D4507+D4515+D4518+D4523+D4526+D4484</f>
        <v>70794</v>
      </c>
      <c r="E4471" s="108"/>
      <c r="F4471" s="106"/>
      <c r="G4471" s="130">
        <f>G4472+G4490+G4496+G4507+G4515+G4518+G4523+G4526+G4484</f>
        <v>23500</v>
      </c>
      <c r="H4471" s="108"/>
      <c r="I4471" s="106"/>
      <c r="J4471" s="130">
        <f>J4472+J4490+J4496+J4507+J4515+J4518+J4523+J4526+J4484</f>
        <v>57041.06</v>
      </c>
      <c r="L4471" s="65"/>
      <c r="M4471" s="130">
        <f>M4472+M4490+M4496+M4507+M4515+M4518+M4523+M4526+M4484</f>
        <v>0</v>
      </c>
    </row>
    <row r="4472" spans="1:13" hidden="1">
      <c r="A4472" s="21" t="s">
        <v>5618</v>
      </c>
      <c r="B4472" s="99" t="s">
        <v>5896</v>
      </c>
      <c r="C4472" s="71" t="s">
        <v>145</v>
      </c>
      <c r="D4472" s="130">
        <f>SUM(D4473:D4483)</f>
        <v>10000</v>
      </c>
      <c r="E4472" s="108"/>
      <c r="F4472" s="106"/>
      <c r="G4472" s="130">
        <f>SUM(G4473:G4483)</f>
        <v>3000</v>
      </c>
      <c r="H4472" s="108"/>
      <c r="I4472" s="106"/>
      <c r="J4472" s="130">
        <f>SUM(J4473:J4483)</f>
        <v>835.7800000000002</v>
      </c>
      <c r="L4472" s="65"/>
      <c r="M4472" s="130">
        <f>SUM(M4473:M4483)</f>
        <v>0</v>
      </c>
    </row>
    <row r="4473" spans="1:13" hidden="1">
      <c r="B4473" s="5" t="s">
        <v>4249</v>
      </c>
      <c r="C4473" s="9" t="s">
        <v>147</v>
      </c>
      <c r="D4473" s="11">
        <v>0</v>
      </c>
      <c r="E4473" s="58"/>
      <c r="F4473" s="95"/>
      <c r="G4473" s="11">
        <v>0</v>
      </c>
      <c r="H4473" s="58"/>
      <c r="I4473" s="95"/>
      <c r="J4473" s="11">
        <v>0</v>
      </c>
      <c r="L4473" s="59"/>
      <c r="M4473" s="11">
        <v>0</v>
      </c>
    </row>
    <row r="4474" spans="1:13" customFormat="1" hidden="1">
      <c r="B4474" s="5" t="s">
        <v>4250</v>
      </c>
      <c r="C4474" s="9" t="s">
        <v>149</v>
      </c>
      <c r="D4474" s="7">
        <v>0</v>
      </c>
      <c r="E4474" s="58"/>
      <c r="F4474" s="95"/>
      <c r="G4474" s="7">
        <v>0</v>
      </c>
      <c r="H4474" s="58"/>
      <c r="I4474" s="95"/>
      <c r="J4474" s="7">
        <v>0</v>
      </c>
      <c r="L4474" s="59"/>
      <c r="M4474" s="7">
        <v>0</v>
      </c>
    </row>
    <row r="4475" spans="1:13" customFormat="1" hidden="1">
      <c r="B4475" s="5" t="s">
        <v>4251</v>
      </c>
      <c r="C4475" s="56" t="s">
        <v>151</v>
      </c>
      <c r="D4475" s="7">
        <v>0</v>
      </c>
      <c r="E4475" s="58"/>
      <c r="F4475" s="95"/>
      <c r="G4475" s="7">
        <v>0</v>
      </c>
      <c r="H4475" s="58"/>
      <c r="I4475" s="95"/>
      <c r="J4475" s="7">
        <v>0</v>
      </c>
      <c r="L4475" s="59"/>
      <c r="M4475" s="7">
        <v>0</v>
      </c>
    </row>
    <row r="4476" spans="1:13" customFormat="1" hidden="1">
      <c r="B4476" s="5" t="s">
        <v>4252</v>
      </c>
      <c r="C4476" s="9" t="s">
        <v>153</v>
      </c>
      <c r="D4476" s="7">
        <v>0</v>
      </c>
      <c r="E4476" s="58"/>
      <c r="F4476" s="95"/>
      <c r="G4476" s="7">
        <v>0</v>
      </c>
      <c r="H4476" s="58"/>
      <c r="I4476" s="95"/>
      <c r="J4476" s="7">
        <v>0</v>
      </c>
      <c r="L4476" s="59"/>
      <c r="M4476" s="7">
        <v>0</v>
      </c>
    </row>
    <row r="4477" spans="1:13" customFormat="1" hidden="1">
      <c r="B4477" s="5" t="s">
        <v>4253</v>
      </c>
      <c r="C4477" s="9" t="s">
        <v>155</v>
      </c>
      <c r="D4477" s="7">
        <v>0</v>
      </c>
      <c r="E4477" s="58"/>
      <c r="F4477" s="95"/>
      <c r="G4477" s="7">
        <v>0</v>
      </c>
      <c r="H4477" s="58"/>
      <c r="I4477" s="95"/>
      <c r="J4477" s="7">
        <v>0</v>
      </c>
      <c r="L4477" s="59"/>
      <c r="M4477" s="7">
        <v>0</v>
      </c>
    </row>
    <row r="4478" spans="1:13" hidden="1">
      <c r="A4478" s="21" t="s">
        <v>5618</v>
      </c>
      <c r="B4478" s="30" t="s">
        <v>5897</v>
      </c>
      <c r="C4478" s="73" t="s">
        <v>157</v>
      </c>
      <c r="D4478" s="128">
        <v>10000</v>
      </c>
      <c r="E4478" s="108">
        <f>IF(D4478&lt;G4478,G4478-D4478,0)</f>
        <v>0</v>
      </c>
      <c r="F4478" s="108">
        <f>IF(D4478&gt;G4478,D4478-G4478,0)</f>
        <v>7000</v>
      </c>
      <c r="G4478" s="128">
        <v>3000</v>
      </c>
      <c r="H4478" s="108"/>
      <c r="I4478" s="108">
        <v>2164.2199999999998</v>
      </c>
      <c r="J4478" s="128">
        <f>+G4478+H4478-I4478</f>
        <v>835.7800000000002</v>
      </c>
      <c r="L4478" s="65"/>
      <c r="M4478" s="128">
        <v>0</v>
      </c>
    </row>
    <row r="4479" spans="1:13" customFormat="1" hidden="1">
      <c r="B4479" s="5" t="s">
        <v>4254</v>
      </c>
      <c r="C4479" s="9" t="s">
        <v>159</v>
      </c>
      <c r="D4479" s="7">
        <v>0</v>
      </c>
      <c r="E4479" s="58"/>
      <c r="F4479" s="95"/>
      <c r="G4479" s="7">
        <v>0</v>
      </c>
      <c r="H4479" s="58"/>
      <c r="I4479" s="95"/>
      <c r="J4479" s="7">
        <v>0</v>
      </c>
      <c r="L4479" s="59"/>
      <c r="M4479" s="7">
        <v>0</v>
      </c>
    </row>
    <row r="4480" spans="1:13" customFormat="1" hidden="1">
      <c r="B4480" s="5" t="s">
        <v>4255</v>
      </c>
      <c r="C4480" s="9" t="s">
        <v>161</v>
      </c>
      <c r="D4480" s="7">
        <v>0</v>
      </c>
      <c r="E4480" s="58"/>
      <c r="F4480" s="95"/>
      <c r="G4480" s="7">
        <v>0</v>
      </c>
      <c r="H4480" s="58"/>
      <c r="I4480" s="95"/>
      <c r="J4480" s="7">
        <v>0</v>
      </c>
      <c r="L4480" s="59"/>
      <c r="M4480" s="7">
        <v>0</v>
      </c>
    </row>
    <row r="4481" spans="1:13" customFormat="1" hidden="1">
      <c r="B4481" s="5" t="s">
        <v>4256</v>
      </c>
      <c r="C4481" s="9" t="s">
        <v>163</v>
      </c>
      <c r="D4481" s="7">
        <v>0</v>
      </c>
      <c r="E4481" s="58"/>
      <c r="F4481" s="95"/>
      <c r="G4481" s="7">
        <v>0</v>
      </c>
      <c r="H4481" s="58"/>
      <c r="I4481" s="95"/>
      <c r="J4481" s="7">
        <v>0</v>
      </c>
      <c r="L4481" s="59"/>
      <c r="M4481" s="7">
        <v>0</v>
      </c>
    </row>
    <row r="4482" spans="1:13" customFormat="1" hidden="1">
      <c r="B4482" s="5" t="s">
        <v>4257</v>
      </c>
      <c r="C4482" s="9" t="s">
        <v>165</v>
      </c>
      <c r="D4482" s="7">
        <v>0</v>
      </c>
      <c r="E4482" s="58"/>
      <c r="F4482" s="95"/>
      <c r="G4482" s="7">
        <v>0</v>
      </c>
      <c r="H4482" s="58"/>
      <c r="I4482" s="95"/>
      <c r="J4482" s="7">
        <v>0</v>
      </c>
      <c r="L4482" s="59"/>
      <c r="M4482" s="7">
        <v>0</v>
      </c>
    </row>
    <row r="4483" spans="1:13" customFormat="1" hidden="1">
      <c r="B4483" s="5" t="s">
        <v>4258</v>
      </c>
      <c r="C4483" s="9" t="s">
        <v>167</v>
      </c>
      <c r="D4483" s="7">
        <v>0</v>
      </c>
      <c r="E4483" s="58"/>
      <c r="F4483" s="95"/>
      <c r="G4483" s="7">
        <v>0</v>
      </c>
      <c r="H4483" s="58"/>
      <c r="I4483" s="95"/>
      <c r="J4483" s="7">
        <v>0</v>
      </c>
      <c r="L4483" s="59"/>
      <c r="M4483" s="7">
        <v>0</v>
      </c>
    </row>
    <row r="4484" spans="1:13" hidden="1">
      <c r="A4484" s="21" t="s">
        <v>5618</v>
      </c>
      <c r="B4484" s="99" t="s">
        <v>5898</v>
      </c>
      <c r="C4484" s="71" t="s">
        <v>169</v>
      </c>
      <c r="D4484" s="125">
        <f>+D4485</f>
        <v>58794</v>
      </c>
      <c r="E4484" s="139"/>
      <c r="F4484" s="126"/>
      <c r="G4484" s="125">
        <f>+G4485</f>
        <v>20000</v>
      </c>
      <c r="H4484" s="139"/>
      <c r="I4484" s="126"/>
      <c r="J4484" s="125">
        <f>+J4485</f>
        <v>56205.279999999999</v>
      </c>
      <c r="L4484" s="65"/>
      <c r="M4484" s="125">
        <f>+M4485</f>
        <v>0</v>
      </c>
    </row>
    <row r="4485" spans="1:13" hidden="1">
      <c r="A4485" s="21" t="s">
        <v>5618</v>
      </c>
      <c r="B4485" s="30" t="s">
        <v>5899</v>
      </c>
      <c r="C4485" s="36" t="s">
        <v>171</v>
      </c>
      <c r="D4485" s="128">
        <v>58794</v>
      </c>
      <c r="E4485" s="108">
        <f>IF(D4485&lt;G4485,G4485-D4485,0)</f>
        <v>0</v>
      </c>
      <c r="F4485" s="108">
        <f>IF(D4485&gt;G4485,D4485-G4485,0)</f>
        <v>38794</v>
      </c>
      <c r="G4485" s="128">
        <v>20000</v>
      </c>
      <c r="H4485" s="108">
        <v>36205.279999999999</v>
      </c>
      <c r="I4485" s="108"/>
      <c r="J4485" s="128">
        <f>+G4485+H4485-I4485</f>
        <v>56205.279999999999</v>
      </c>
      <c r="L4485" s="65"/>
      <c r="M4485" s="128">
        <v>0</v>
      </c>
    </row>
    <row r="4486" spans="1:13" customFormat="1" hidden="1">
      <c r="B4486" s="5" t="s">
        <v>4259</v>
      </c>
      <c r="C4486" s="9" t="s">
        <v>173</v>
      </c>
      <c r="D4486" s="7">
        <v>0</v>
      </c>
      <c r="E4486" s="58"/>
      <c r="F4486" s="95"/>
      <c r="G4486" s="7">
        <v>0</v>
      </c>
      <c r="H4486" s="58"/>
      <c r="I4486" s="95"/>
      <c r="J4486" s="7">
        <v>0</v>
      </c>
      <c r="L4486" s="59"/>
      <c r="M4486" s="7">
        <v>0</v>
      </c>
    </row>
    <row r="4487" spans="1:13" customFormat="1" hidden="1">
      <c r="B4487" s="5" t="s">
        <v>4260</v>
      </c>
      <c r="C4487" s="9" t="s">
        <v>175</v>
      </c>
      <c r="D4487" s="7">
        <v>0</v>
      </c>
      <c r="E4487" s="58"/>
      <c r="F4487" s="95"/>
      <c r="G4487" s="7">
        <v>0</v>
      </c>
      <c r="H4487" s="58"/>
      <c r="I4487" s="95"/>
      <c r="J4487" s="7">
        <v>0</v>
      </c>
      <c r="L4487" s="59"/>
      <c r="M4487" s="7">
        <v>0</v>
      </c>
    </row>
    <row r="4488" spans="1:13" customFormat="1" hidden="1">
      <c r="B4488" s="5" t="s">
        <v>4261</v>
      </c>
      <c r="C4488" s="9" t="s">
        <v>177</v>
      </c>
      <c r="D4488" s="7">
        <v>0</v>
      </c>
      <c r="E4488" s="58"/>
      <c r="F4488" s="95"/>
      <c r="G4488" s="7">
        <v>0</v>
      </c>
      <c r="H4488" s="58"/>
      <c r="I4488" s="95"/>
      <c r="J4488" s="7">
        <v>0</v>
      </c>
      <c r="L4488" s="59"/>
      <c r="M4488" s="7">
        <v>0</v>
      </c>
    </row>
    <row r="4489" spans="1:13" customFormat="1" hidden="1">
      <c r="B4489" s="5" t="s">
        <v>4262</v>
      </c>
      <c r="C4489" s="9" t="s">
        <v>179</v>
      </c>
      <c r="D4489" s="7">
        <v>0</v>
      </c>
      <c r="E4489" s="58"/>
      <c r="F4489" s="95"/>
      <c r="G4489" s="7">
        <v>0</v>
      </c>
      <c r="H4489" s="58"/>
      <c r="I4489" s="95"/>
      <c r="J4489" s="7">
        <v>0</v>
      </c>
      <c r="L4489" s="59"/>
      <c r="M4489" s="7">
        <v>0</v>
      </c>
    </row>
    <row r="4490" spans="1:13" customFormat="1" hidden="1">
      <c r="B4490" s="1" t="s">
        <v>4263</v>
      </c>
      <c r="C4490" s="4" t="s">
        <v>5451</v>
      </c>
      <c r="D4490" s="10">
        <f>SUM(D4491:D4495)</f>
        <v>0</v>
      </c>
      <c r="E4490" s="58"/>
      <c r="F4490" s="96"/>
      <c r="G4490" s="10">
        <f>SUM(G4491:G4495)</f>
        <v>0</v>
      </c>
      <c r="H4490" s="58"/>
      <c r="I4490" s="96"/>
      <c r="J4490" s="10">
        <f>SUM(J4491:J4495)</f>
        <v>0</v>
      </c>
      <c r="L4490" s="59"/>
      <c r="M4490" s="10">
        <f>SUM(M4491:M4495)</f>
        <v>0</v>
      </c>
    </row>
    <row r="4491" spans="1:13" customFormat="1" hidden="1">
      <c r="B4491" s="5" t="s">
        <v>4264</v>
      </c>
      <c r="C4491" s="9" t="s">
        <v>182</v>
      </c>
      <c r="D4491" s="7">
        <v>0</v>
      </c>
      <c r="E4491" s="58"/>
      <c r="F4491" s="95"/>
      <c r="G4491" s="7">
        <v>0</v>
      </c>
      <c r="H4491" s="58"/>
      <c r="I4491" s="95"/>
      <c r="J4491" s="7">
        <v>0</v>
      </c>
      <c r="L4491" s="59"/>
      <c r="M4491" s="7">
        <v>0</v>
      </c>
    </row>
    <row r="4492" spans="1:13" customFormat="1" hidden="1">
      <c r="B4492" s="5" t="s">
        <v>4265</v>
      </c>
      <c r="C4492" s="9" t="s">
        <v>184</v>
      </c>
      <c r="D4492" s="7">
        <v>0</v>
      </c>
      <c r="E4492" s="58"/>
      <c r="F4492" s="95"/>
      <c r="G4492" s="7">
        <v>0</v>
      </c>
      <c r="H4492" s="58"/>
      <c r="I4492" s="95"/>
      <c r="J4492" s="7">
        <v>0</v>
      </c>
      <c r="L4492" s="59"/>
      <c r="M4492" s="7">
        <v>0</v>
      </c>
    </row>
    <row r="4493" spans="1:13" customFormat="1" hidden="1">
      <c r="B4493" s="5" t="s">
        <v>4266</v>
      </c>
      <c r="C4493" s="9" t="s">
        <v>186</v>
      </c>
      <c r="D4493" s="7">
        <v>0</v>
      </c>
      <c r="E4493" s="58"/>
      <c r="F4493" s="95"/>
      <c r="G4493" s="7">
        <v>0</v>
      </c>
      <c r="H4493" s="58"/>
      <c r="I4493" s="95"/>
      <c r="J4493" s="7">
        <v>0</v>
      </c>
      <c r="L4493" s="59"/>
      <c r="M4493" s="7">
        <v>0</v>
      </c>
    </row>
    <row r="4494" spans="1:13" customFormat="1" hidden="1">
      <c r="B4494" s="5" t="s">
        <v>4267</v>
      </c>
      <c r="C4494" s="9" t="s">
        <v>189</v>
      </c>
      <c r="D4494" s="7">
        <v>0</v>
      </c>
      <c r="E4494" s="58"/>
      <c r="F4494" s="95"/>
      <c r="G4494" s="7">
        <v>0</v>
      </c>
      <c r="H4494" s="58"/>
      <c r="I4494" s="95"/>
      <c r="J4494" s="7">
        <v>0</v>
      </c>
      <c r="L4494" s="59"/>
      <c r="M4494" s="7">
        <v>0</v>
      </c>
    </row>
    <row r="4495" spans="1:13" customFormat="1" hidden="1">
      <c r="B4495" s="5" t="s">
        <v>4268</v>
      </c>
      <c r="C4495" s="9" t="s">
        <v>190</v>
      </c>
      <c r="D4495" s="7">
        <v>0</v>
      </c>
      <c r="E4495" s="58"/>
      <c r="F4495" s="95"/>
      <c r="G4495" s="7">
        <v>0</v>
      </c>
      <c r="H4495" s="58"/>
      <c r="I4495" s="95"/>
      <c r="J4495" s="7">
        <v>0</v>
      </c>
      <c r="L4495" s="59"/>
      <c r="M4495" s="7">
        <v>0</v>
      </c>
    </row>
    <row r="4496" spans="1:13" customFormat="1" hidden="1">
      <c r="B4496" s="1" t="s">
        <v>4269</v>
      </c>
      <c r="C4496" s="4" t="s">
        <v>192</v>
      </c>
      <c r="D4496" s="10">
        <f>SUM(D4497:D4506)</f>
        <v>0</v>
      </c>
      <c r="E4496" s="58"/>
      <c r="F4496" s="96"/>
      <c r="G4496" s="10">
        <f>SUM(G4497:G4506)</f>
        <v>0</v>
      </c>
      <c r="H4496" s="58"/>
      <c r="I4496" s="96"/>
      <c r="J4496" s="10">
        <f>SUM(J4497:J4506)</f>
        <v>0</v>
      </c>
      <c r="L4496" s="59"/>
      <c r="M4496" s="10">
        <f>SUM(M4497:M4506)</f>
        <v>0</v>
      </c>
    </row>
    <row r="4497" spans="2:13" customFormat="1" hidden="1">
      <c r="B4497" s="5" t="s">
        <v>4270</v>
      </c>
      <c r="C4497" s="9" t="s">
        <v>194</v>
      </c>
      <c r="D4497" s="7">
        <v>0</v>
      </c>
      <c r="E4497" s="58"/>
      <c r="F4497" s="95"/>
      <c r="G4497" s="7">
        <v>0</v>
      </c>
      <c r="H4497" s="58"/>
      <c r="I4497" s="95"/>
      <c r="J4497" s="7">
        <v>0</v>
      </c>
      <c r="L4497" s="59"/>
      <c r="M4497" s="7">
        <v>0</v>
      </c>
    </row>
    <row r="4498" spans="2:13" customFormat="1" hidden="1">
      <c r="B4498" s="5" t="s">
        <v>4271</v>
      </c>
      <c r="C4498" s="9" t="s">
        <v>196</v>
      </c>
      <c r="D4498" s="7">
        <v>0</v>
      </c>
      <c r="E4498" s="58"/>
      <c r="F4498" s="95"/>
      <c r="G4498" s="7">
        <v>0</v>
      </c>
      <c r="H4498" s="58"/>
      <c r="I4498" s="95"/>
      <c r="J4498" s="7">
        <v>0</v>
      </c>
      <c r="L4498" s="59"/>
      <c r="M4498" s="7">
        <v>0</v>
      </c>
    </row>
    <row r="4499" spans="2:13" customFormat="1" hidden="1">
      <c r="B4499" s="5" t="s">
        <v>4272</v>
      </c>
      <c r="C4499" s="9" t="s">
        <v>198</v>
      </c>
      <c r="D4499" s="7">
        <v>0</v>
      </c>
      <c r="E4499" s="58"/>
      <c r="F4499" s="95"/>
      <c r="G4499" s="7">
        <v>0</v>
      </c>
      <c r="H4499" s="58"/>
      <c r="I4499" s="95"/>
      <c r="J4499" s="7">
        <v>0</v>
      </c>
      <c r="L4499" s="59"/>
      <c r="M4499" s="7">
        <v>0</v>
      </c>
    </row>
    <row r="4500" spans="2:13" customFormat="1" hidden="1">
      <c r="B4500" s="5" t="s">
        <v>4273</v>
      </c>
      <c r="C4500" s="9" t="s">
        <v>200</v>
      </c>
      <c r="D4500" s="7">
        <v>0</v>
      </c>
      <c r="E4500" s="58"/>
      <c r="F4500" s="95"/>
      <c r="G4500" s="7">
        <v>0</v>
      </c>
      <c r="H4500" s="58"/>
      <c r="I4500" s="95"/>
      <c r="J4500" s="7">
        <v>0</v>
      </c>
      <c r="L4500" s="59"/>
      <c r="M4500" s="7">
        <v>0</v>
      </c>
    </row>
    <row r="4501" spans="2:13" customFormat="1" hidden="1">
      <c r="B4501" s="5" t="s">
        <v>4274</v>
      </c>
      <c r="C4501" s="9" t="s">
        <v>202</v>
      </c>
      <c r="D4501" s="7">
        <v>0</v>
      </c>
      <c r="E4501" s="58"/>
      <c r="F4501" s="95"/>
      <c r="G4501" s="7">
        <v>0</v>
      </c>
      <c r="H4501" s="58"/>
      <c r="I4501" s="95"/>
      <c r="J4501" s="7">
        <v>0</v>
      </c>
      <c r="L4501" s="59"/>
      <c r="M4501" s="7">
        <v>0</v>
      </c>
    </row>
    <row r="4502" spans="2:13" customFormat="1" hidden="1">
      <c r="B4502" s="5" t="s">
        <v>4275</v>
      </c>
      <c r="C4502" s="9" t="s">
        <v>204</v>
      </c>
      <c r="D4502" s="7">
        <v>0</v>
      </c>
      <c r="E4502" s="58"/>
      <c r="F4502" s="95"/>
      <c r="G4502" s="7">
        <v>0</v>
      </c>
      <c r="H4502" s="58"/>
      <c r="I4502" s="95"/>
      <c r="J4502" s="7">
        <v>0</v>
      </c>
      <c r="L4502" s="59"/>
      <c r="M4502" s="7">
        <v>0</v>
      </c>
    </row>
    <row r="4503" spans="2:13" customFormat="1" hidden="1">
      <c r="B4503" s="5" t="s">
        <v>4276</v>
      </c>
      <c r="C4503" s="9" t="s">
        <v>206</v>
      </c>
      <c r="D4503" s="7">
        <v>0</v>
      </c>
      <c r="E4503" s="58"/>
      <c r="F4503" s="95"/>
      <c r="G4503" s="7">
        <v>0</v>
      </c>
      <c r="H4503" s="58"/>
      <c r="I4503" s="95"/>
      <c r="J4503" s="7">
        <v>0</v>
      </c>
      <c r="L4503" s="59"/>
      <c r="M4503" s="7">
        <v>0</v>
      </c>
    </row>
    <row r="4504" spans="2:13" customFormat="1" hidden="1">
      <c r="B4504" s="5" t="s">
        <v>4277</v>
      </c>
      <c r="C4504" s="9" t="s">
        <v>208</v>
      </c>
      <c r="D4504" s="7">
        <v>0</v>
      </c>
      <c r="E4504" s="58"/>
      <c r="F4504" s="95"/>
      <c r="G4504" s="7">
        <v>0</v>
      </c>
      <c r="H4504" s="58"/>
      <c r="I4504" s="95"/>
      <c r="J4504" s="7">
        <v>0</v>
      </c>
      <c r="L4504" s="59"/>
      <c r="M4504" s="7">
        <v>0</v>
      </c>
    </row>
    <row r="4505" spans="2:13" customFormat="1" hidden="1">
      <c r="B4505" s="5" t="s">
        <v>4278</v>
      </c>
      <c r="C4505" s="9" t="s">
        <v>210</v>
      </c>
      <c r="D4505" s="7">
        <v>0</v>
      </c>
      <c r="E4505" s="58"/>
      <c r="F4505" s="95"/>
      <c r="G4505" s="7">
        <v>0</v>
      </c>
      <c r="H4505" s="58"/>
      <c r="I4505" s="95"/>
      <c r="J4505" s="7">
        <v>0</v>
      </c>
      <c r="L4505" s="59"/>
      <c r="M4505" s="7">
        <v>0</v>
      </c>
    </row>
    <row r="4506" spans="2:13" customFormat="1" hidden="1">
      <c r="B4506" s="5" t="s">
        <v>4279</v>
      </c>
      <c r="C4506" s="9" t="s">
        <v>212</v>
      </c>
      <c r="D4506" s="7">
        <v>0</v>
      </c>
      <c r="E4506" s="58"/>
      <c r="F4506" s="95"/>
      <c r="G4506" s="7">
        <v>0</v>
      </c>
      <c r="H4506" s="58"/>
      <c r="I4506" s="95"/>
      <c r="J4506" s="7">
        <v>0</v>
      </c>
      <c r="L4506" s="59"/>
      <c r="M4506" s="7">
        <v>0</v>
      </c>
    </row>
    <row r="4507" spans="2:13" customFormat="1" hidden="1">
      <c r="B4507" s="1" t="s">
        <v>4280</v>
      </c>
      <c r="C4507" s="4" t="s">
        <v>214</v>
      </c>
      <c r="D4507" s="10">
        <f>SUM(D4508:D4514)</f>
        <v>0</v>
      </c>
      <c r="E4507" s="58"/>
      <c r="F4507" s="96"/>
      <c r="G4507" s="10">
        <f>SUM(G4508:G4514)</f>
        <v>0</v>
      </c>
      <c r="H4507" s="58"/>
      <c r="I4507" s="96"/>
      <c r="J4507" s="10">
        <f>SUM(J4508:J4514)</f>
        <v>0</v>
      </c>
      <c r="L4507" s="59"/>
      <c r="M4507" s="10">
        <f>SUM(M4508:M4514)</f>
        <v>0</v>
      </c>
    </row>
    <row r="4508" spans="2:13" customFormat="1" hidden="1">
      <c r="B4508" s="5" t="s">
        <v>4281</v>
      </c>
      <c r="C4508" s="9" t="s">
        <v>216</v>
      </c>
      <c r="D4508" s="7">
        <v>0</v>
      </c>
      <c r="E4508" s="58"/>
      <c r="F4508" s="95"/>
      <c r="G4508" s="7">
        <v>0</v>
      </c>
      <c r="H4508" s="58"/>
      <c r="I4508" s="95"/>
      <c r="J4508" s="7">
        <v>0</v>
      </c>
      <c r="L4508" s="59"/>
      <c r="M4508" s="7">
        <v>0</v>
      </c>
    </row>
    <row r="4509" spans="2:13" customFormat="1" hidden="1">
      <c r="B4509" s="5" t="s">
        <v>4281</v>
      </c>
      <c r="C4509" s="9" t="s">
        <v>218</v>
      </c>
      <c r="D4509" s="7">
        <v>0</v>
      </c>
      <c r="E4509" s="58"/>
      <c r="F4509" s="95"/>
      <c r="G4509" s="7">
        <v>0</v>
      </c>
      <c r="H4509" s="58"/>
      <c r="I4509" s="95"/>
      <c r="J4509" s="7">
        <v>0</v>
      </c>
      <c r="L4509" s="59"/>
      <c r="M4509" s="7">
        <v>0</v>
      </c>
    </row>
    <row r="4510" spans="2:13" customFormat="1" hidden="1">
      <c r="B4510" s="5" t="s">
        <v>4282</v>
      </c>
      <c r="C4510" s="9" t="s">
        <v>220</v>
      </c>
      <c r="D4510" s="7">
        <v>0</v>
      </c>
      <c r="E4510" s="58"/>
      <c r="F4510" s="95"/>
      <c r="G4510" s="7">
        <v>0</v>
      </c>
      <c r="H4510" s="58"/>
      <c r="I4510" s="95"/>
      <c r="J4510" s="7">
        <v>0</v>
      </c>
      <c r="L4510" s="59"/>
      <c r="M4510" s="7">
        <v>0</v>
      </c>
    </row>
    <row r="4511" spans="2:13" customFormat="1" hidden="1">
      <c r="B4511" s="5" t="s">
        <v>4283</v>
      </c>
      <c r="C4511" s="9" t="s">
        <v>222</v>
      </c>
      <c r="D4511" s="7">
        <v>0</v>
      </c>
      <c r="E4511" s="58"/>
      <c r="F4511" s="95"/>
      <c r="G4511" s="7">
        <v>0</v>
      </c>
      <c r="H4511" s="58"/>
      <c r="I4511" s="95"/>
      <c r="J4511" s="7">
        <v>0</v>
      </c>
      <c r="L4511" s="59"/>
      <c r="M4511" s="7">
        <v>0</v>
      </c>
    </row>
    <row r="4512" spans="2:13" customFormat="1" hidden="1">
      <c r="B4512" s="5" t="s">
        <v>4284</v>
      </c>
      <c r="C4512" s="9" t="s">
        <v>224</v>
      </c>
      <c r="D4512" s="7">
        <v>0</v>
      </c>
      <c r="E4512" s="58"/>
      <c r="F4512" s="95"/>
      <c r="G4512" s="7">
        <v>0</v>
      </c>
      <c r="H4512" s="58"/>
      <c r="I4512" s="95"/>
      <c r="J4512" s="7">
        <v>0</v>
      </c>
      <c r="L4512" s="59"/>
      <c r="M4512" s="7">
        <v>0</v>
      </c>
    </row>
    <row r="4513" spans="1:13" customFormat="1" hidden="1">
      <c r="B4513" s="5" t="s">
        <v>4285</v>
      </c>
      <c r="C4513" s="9" t="s">
        <v>226</v>
      </c>
      <c r="D4513" s="7">
        <v>0</v>
      </c>
      <c r="E4513" s="58"/>
      <c r="F4513" s="95"/>
      <c r="G4513" s="7">
        <v>0</v>
      </c>
      <c r="H4513" s="58"/>
      <c r="I4513" s="95"/>
      <c r="J4513" s="7">
        <v>0</v>
      </c>
      <c r="L4513" s="59"/>
      <c r="M4513" s="7">
        <v>0</v>
      </c>
    </row>
    <row r="4514" spans="1:13" customFormat="1" hidden="1">
      <c r="B4514" s="5" t="s">
        <v>4286</v>
      </c>
      <c r="C4514" s="9" t="s">
        <v>228</v>
      </c>
      <c r="D4514" s="7">
        <v>0</v>
      </c>
      <c r="E4514" s="58"/>
      <c r="F4514" s="95"/>
      <c r="G4514" s="7">
        <v>0</v>
      </c>
      <c r="H4514" s="58"/>
      <c r="I4514" s="95"/>
      <c r="J4514" s="7">
        <v>0</v>
      </c>
      <c r="L4514" s="59"/>
      <c r="M4514" s="7">
        <v>0</v>
      </c>
    </row>
    <row r="4515" spans="1:13" hidden="1">
      <c r="A4515" s="21" t="s">
        <v>5618</v>
      </c>
      <c r="B4515" s="99" t="s">
        <v>5900</v>
      </c>
      <c r="C4515" s="71" t="s">
        <v>230</v>
      </c>
      <c r="D4515" s="125">
        <f>SUM(D4516:D4517)</f>
        <v>2000</v>
      </c>
      <c r="E4515" s="108"/>
      <c r="F4515" s="126"/>
      <c r="G4515" s="125">
        <f>SUM(G4516:G4517)</f>
        <v>500</v>
      </c>
      <c r="H4515" s="108"/>
      <c r="I4515" s="126"/>
      <c r="J4515" s="125">
        <f>SUM(J4516:J4517)</f>
        <v>0</v>
      </c>
      <c r="L4515" s="65"/>
      <c r="M4515" s="125">
        <f>SUM(M4516:M4517)</f>
        <v>0</v>
      </c>
    </row>
    <row r="4516" spans="1:13" hidden="1">
      <c r="A4516" s="21" t="s">
        <v>5618</v>
      </c>
      <c r="B4516" s="30" t="s">
        <v>5901</v>
      </c>
      <c r="C4516" s="36" t="s">
        <v>232</v>
      </c>
      <c r="D4516" s="128">
        <v>2000</v>
      </c>
      <c r="E4516" s="108">
        <f>IF(D4516&lt;G4516,G4516-D4516,0)</f>
        <v>0</v>
      </c>
      <c r="F4516" s="108">
        <f>IF(D4516&gt;G4516,D4516-G4516,0)</f>
        <v>1500</v>
      </c>
      <c r="G4516" s="128">
        <v>500</v>
      </c>
      <c r="H4516" s="108"/>
      <c r="I4516" s="108">
        <v>500</v>
      </c>
      <c r="J4516" s="128">
        <f>+G4516+H4516-I4516</f>
        <v>0</v>
      </c>
      <c r="L4516" s="65"/>
      <c r="M4516" s="128">
        <f>+J4516+K4516-L4516</f>
        <v>0</v>
      </c>
    </row>
    <row r="4517" spans="1:13" customFormat="1" hidden="1">
      <c r="B4517" s="5" t="s">
        <v>4287</v>
      </c>
      <c r="C4517" s="9" t="s">
        <v>234</v>
      </c>
      <c r="D4517" s="7">
        <v>0</v>
      </c>
      <c r="E4517" s="58"/>
      <c r="F4517" s="95"/>
      <c r="G4517" s="7">
        <v>0</v>
      </c>
      <c r="H4517" s="58"/>
      <c r="I4517" s="95"/>
      <c r="J4517" s="7">
        <v>0</v>
      </c>
      <c r="L4517" s="59"/>
      <c r="M4517" s="7">
        <v>0</v>
      </c>
    </row>
    <row r="4518" spans="1:13" customFormat="1" hidden="1">
      <c r="B4518" s="1" t="s">
        <v>4288</v>
      </c>
      <c r="C4518" s="4" t="s">
        <v>236</v>
      </c>
      <c r="D4518" s="10">
        <f>SUM(D4519:D4522)</f>
        <v>0</v>
      </c>
      <c r="E4518" s="58"/>
      <c r="F4518" s="96"/>
      <c r="G4518" s="10">
        <f>SUM(G4519:G4522)</f>
        <v>0</v>
      </c>
      <c r="H4518" s="58"/>
      <c r="I4518" s="96"/>
      <c r="J4518" s="10">
        <f>SUM(J4519:J4522)</f>
        <v>0</v>
      </c>
      <c r="L4518" s="59"/>
      <c r="M4518" s="10">
        <f>SUM(M4519:M4522)</f>
        <v>0</v>
      </c>
    </row>
    <row r="4519" spans="1:13" customFormat="1" hidden="1">
      <c r="B4519" s="5" t="s">
        <v>4289</v>
      </c>
      <c r="C4519" s="9" t="s">
        <v>238</v>
      </c>
      <c r="D4519" s="7">
        <v>0</v>
      </c>
      <c r="E4519" s="58"/>
      <c r="F4519" s="95"/>
      <c r="G4519" s="7">
        <v>0</v>
      </c>
      <c r="H4519" s="58"/>
      <c r="I4519" s="95"/>
      <c r="J4519" s="7">
        <v>0</v>
      </c>
      <c r="L4519" s="59"/>
      <c r="M4519" s="7">
        <v>0</v>
      </c>
    </row>
    <row r="4520" spans="1:13" customFormat="1" hidden="1">
      <c r="B4520" s="5" t="s">
        <v>4290</v>
      </c>
      <c r="C4520" s="9" t="s">
        <v>240</v>
      </c>
      <c r="D4520" s="7">
        <v>0</v>
      </c>
      <c r="E4520" s="58"/>
      <c r="F4520" s="95"/>
      <c r="G4520" s="7">
        <v>0</v>
      </c>
      <c r="H4520" s="58"/>
      <c r="I4520" s="95"/>
      <c r="J4520" s="7">
        <v>0</v>
      </c>
      <c r="L4520" s="59"/>
      <c r="M4520" s="7">
        <v>0</v>
      </c>
    </row>
    <row r="4521" spans="1:13" customFormat="1" hidden="1">
      <c r="B4521" s="5" t="s">
        <v>4291</v>
      </c>
      <c r="C4521" s="9" t="s">
        <v>242</v>
      </c>
      <c r="D4521" s="7">
        <v>0</v>
      </c>
      <c r="E4521" s="58"/>
      <c r="F4521" s="95"/>
      <c r="G4521" s="7">
        <v>0</v>
      </c>
      <c r="H4521" s="58"/>
      <c r="I4521" s="95"/>
      <c r="J4521" s="7">
        <v>0</v>
      </c>
      <c r="L4521" s="59"/>
      <c r="M4521" s="7">
        <v>0</v>
      </c>
    </row>
    <row r="4522" spans="1:13" customFormat="1" hidden="1">
      <c r="B4522" s="5" t="s">
        <v>4292</v>
      </c>
      <c r="C4522" s="9" t="s">
        <v>244</v>
      </c>
      <c r="D4522" s="7">
        <v>0</v>
      </c>
      <c r="E4522" s="58"/>
      <c r="F4522" s="95"/>
      <c r="G4522" s="7">
        <v>0</v>
      </c>
      <c r="H4522" s="58"/>
      <c r="I4522" s="95"/>
      <c r="J4522" s="7">
        <v>0</v>
      </c>
      <c r="L4522" s="59"/>
      <c r="M4522" s="7">
        <v>0</v>
      </c>
    </row>
    <row r="4523" spans="1:13" customFormat="1" hidden="1">
      <c r="B4523" s="1" t="s">
        <v>4293</v>
      </c>
      <c r="C4523" s="4" t="s">
        <v>246</v>
      </c>
      <c r="D4523" s="10">
        <f>SUM(D4524:D4525)</f>
        <v>0</v>
      </c>
      <c r="E4523" s="58"/>
      <c r="F4523" s="96"/>
      <c r="G4523" s="10">
        <f>SUM(G4524:G4525)</f>
        <v>0</v>
      </c>
      <c r="H4523" s="58"/>
      <c r="I4523" s="96"/>
      <c r="J4523" s="10">
        <f>SUM(J4524:J4525)</f>
        <v>0</v>
      </c>
      <c r="L4523" s="59"/>
      <c r="M4523" s="10">
        <f>SUM(M4524:M4525)</f>
        <v>0</v>
      </c>
    </row>
    <row r="4524" spans="1:13" customFormat="1" hidden="1">
      <c r="B4524" s="5" t="s">
        <v>4294</v>
      </c>
      <c r="C4524" s="9" t="s">
        <v>248</v>
      </c>
      <c r="D4524" s="7">
        <v>0</v>
      </c>
      <c r="E4524" s="58"/>
      <c r="F4524" s="95"/>
      <c r="G4524" s="7">
        <v>0</v>
      </c>
      <c r="H4524" s="58"/>
      <c r="I4524" s="95"/>
      <c r="J4524" s="7">
        <v>0</v>
      </c>
      <c r="L4524" s="59"/>
      <c r="M4524" s="7">
        <v>0</v>
      </c>
    </row>
    <row r="4525" spans="1:13" customFormat="1" hidden="1">
      <c r="B4525" s="5" t="s">
        <v>4295</v>
      </c>
      <c r="C4525" s="9" t="s">
        <v>250</v>
      </c>
      <c r="D4525" s="7">
        <v>0</v>
      </c>
      <c r="E4525" s="58"/>
      <c r="F4525" s="95"/>
      <c r="G4525" s="7">
        <v>0</v>
      </c>
      <c r="H4525" s="58"/>
      <c r="I4525" s="95"/>
      <c r="J4525" s="7">
        <v>0</v>
      </c>
      <c r="L4525" s="59"/>
      <c r="M4525" s="7">
        <v>0</v>
      </c>
    </row>
    <row r="4526" spans="1:13" customFormat="1" hidden="1">
      <c r="B4526" s="1" t="s">
        <v>4296</v>
      </c>
      <c r="C4526" s="4" t="s">
        <v>252</v>
      </c>
      <c r="D4526" s="10">
        <f>SUM(D4527:D4535)</f>
        <v>0</v>
      </c>
      <c r="E4526" s="58"/>
      <c r="F4526" s="96"/>
      <c r="G4526" s="10">
        <f>SUM(G4527:G4535)</f>
        <v>0</v>
      </c>
      <c r="H4526" s="58"/>
      <c r="I4526" s="96"/>
      <c r="J4526" s="10">
        <f>SUM(J4527:J4535)</f>
        <v>0</v>
      </c>
      <c r="L4526" s="59"/>
      <c r="M4526" s="10">
        <f>SUM(M4527:M4535)</f>
        <v>0</v>
      </c>
    </row>
    <row r="4527" spans="1:13" customFormat="1" hidden="1">
      <c r="B4527" s="5" t="s">
        <v>4297</v>
      </c>
      <c r="C4527" s="9" t="s">
        <v>254</v>
      </c>
      <c r="D4527" s="7">
        <v>0</v>
      </c>
      <c r="E4527" s="58"/>
      <c r="F4527" s="95"/>
      <c r="G4527" s="7">
        <v>0</v>
      </c>
      <c r="H4527" s="58"/>
      <c r="I4527" s="95"/>
      <c r="J4527" s="7">
        <v>0</v>
      </c>
      <c r="L4527" s="59"/>
      <c r="M4527" s="7">
        <v>0</v>
      </c>
    </row>
    <row r="4528" spans="1:13" customFormat="1" hidden="1">
      <c r="B4528" s="5" t="s">
        <v>4298</v>
      </c>
      <c r="C4528" s="9" t="s">
        <v>256</v>
      </c>
      <c r="D4528" s="7">
        <v>0</v>
      </c>
      <c r="E4528" s="58"/>
      <c r="F4528" s="95"/>
      <c r="G4528" s="7">
        <v>0</v>
      </c>
      <c r="H4528" s="58"/>
      <c r="I4528" s="95"/>
      <c r="J4528" s="7">
        <v>0</v>
      </c>
      <c r="L4528" s="59"/>
      <c r="M4528" s="7">
        <v>0</v>
      </c>
    </row>
    <row r="4529" spans="2:13" customFormat="1" hidden="1">
      <c r="B4529" s="5" t="s">
        <v>4299</v>
      </c>
      <c r="C4529" s="9" t="s">
        <v>258</v>
      </c>
      <c r="D4529" s="7">
        <v>0</v>
      </c>
      <c r="E4529" s="58"/>
      <c r="F4529" s="95"/>
      <c r="G4529" s="7">
        <v>0</v>
      </c>
      <c r="H4529" s="58"/>
      <c r="I4529" s="95"/>
      <c r="J4529" s="7">
        <v>0</v>
      </c>
      <c r="L4529" s="59"/>
      <c r="M4529" s="7">
        <v>0</v>
      </c>
    </row>
    <row r="4530" spans="2:13" customFormat="1" hidden="1">
      <c r="B4530" s="5" t="s">
        <v>4300</v>
      </c>
      <c r="C4530" s="9" t="s">
        <v>260</v>
      </c>
      <c r="D4530" s="7">
        <v>0</v>
      </c>
      <c r="E4530" s="58"/>
      <c r="F4530" s="95"/>
      <c r="G4530" s="7">
        <v>0</v>
      </c>
      <c r="H4530" s="58"/>
      <c r="I4530" s="95"/>
      <c r="J4530" s="7">
        <v>0</v>
      </c>
      <c r="L4530" s="59"/>
      <c r="M4530" s="7">
        <v>0</v>
      </c>
    </row>
    <row r="4531" spans="2:13" customFormat="1" hidden="1">
      <c r="B4531" s="5" t="s">
        <v>4301</v>
      </c>
      <c r="C4531" s="9" t="s">
        <v>262</v>
      </c>
      <c r="D4531" s="7">
        <v>0</v>
      </c>
      <c r="E4531" s="58"/>
      <c r="F4531" s="95"/>
      <c r="G4531" s="7">
        <v>0</v>
      </c>
      <c r="H4531" s="58"/>
      <c r="I4531" s="95"/>
      <c r="J4531" s="7">
        <v>0</v>
      </c>
      <c r="L4531" s="59"/>
      <c r="M4531" s="7">
        <v>0</v>
      </c>
    </row>
    <row r="4532" spans="2:13" customFormat="1" hidden="1">
      <c r="B4532" s="5" t="s">
        <v>4302</v>
      </c>
      <c r="C4532" s="9" t="s">
        <v>264</v>
      </c>
      <c r="D4532" s="7">
        <v>0</v>
      </c>
      <c r="E4532" s="58"/>
      <c r="F4532" s="95"/>
      <c r="G4532" s="7">
        <v>0</v>
      </c>
      <c r="H4532" s="58"/>
      <c r="I4532" s="95"/>
      <c r="J4532" s="7">
        <v>0</v>
      </c>
      <c r="L4532" s="59"/>
      <c r="M4532" s="7">
        <v>0</v>
      </c>
    </row>
    <row r="4533" spans="2:13" customFormat="1" hidden="1">
      <c r="B4533" s="5" t="s">
        <v>4303</v>
      </c>
      <c r="C4533" s="9" t="s">
        <v>266</v>
      </c>
      <c r="D4533" s="7">
        <v>0</v>
      </c>
      <c r="E4533" s="58"/>
      <c r="F4533" s="95"/>
      <c r="G4533" s="7">
        <v>0</v>
      </c>
      <c r="H4533" s="58"/>
      <c r="I4533" s="95"/>
      <c r="J4533" s="7">
        <v>0</v>
      </c>
      <c r="L4533" s="59"/>
      <c r="M4533" s="7">
        <v>0</v>
      </c>
    </row>
    <row r="4534" spans="2:13" customFormat="1" hidden="1">
      <c r="B4534" s="5" t="s">
        <v>4304</v>
      </c>
      <c r="C4534" s="9" t="s">
        <v>268</v>
      </c>
      <c r="D4534" s="7">
        <v>0</v>
      </c>
      <c r="E4534" s="58"/>
      <c r="F4534" s="95"/>
      <c r="G4534" s="7">
        <v>0</v>
      </c>
      <c r="H4534" s="58"/>
      <c r="I4534" s="95"/>
      <c r="J4534" s="7">
        <v>0</v>
      </c>
      <c r="L4534" s="59"/>
      <c r="M4534" s="7">
        <v>0</v>
      </c>
    </row>
    <row r="4535" spans="2:13" customFormat="1" hidden="1">
      <c r="B4535" s="5" t="s">
        <v>4305</v>
      </c>
      <c r="C4535" s="9" t="s">
        <v>270</v>
      </c>
      <c r="D4535" s="7">
        <v>0</v>
      </c>
      <c r="E4535" s="58"/>
      <c r="F4535" s="95"/>
      <c r="G4535" s="7">
        <v>0</v>
      </c>
      <c r="H4535" s="58"/>
      <c r="I4535" s="95"/>
      <c r="J4535" s="7">
        <v>0</v>
      </c>
      <c r="L4535" s="59"/>
      <c r="M4535" s="7">
        <v>0</v>
      </c>
    </row>
    <row r="4536" spans="2:13" customFormat="1" hidden="1">
      <c r="B4536" s="1" t="s">
        <v>4306</v>
      </c>
      <c r="C4536" s="4" t="s">
        <v>271</v>
      </c>
      <c r="D4536" s="3">
        <f>D4537+D4549+D4560+D4571+D4585+D4596+D4604+D4617+D4623</f>
        <v>0</v>
      </c>
      <c r="E4536" s="58"/>
      <c r="F4536" s="94"/>
      <c r="G4536" s="3">
        <f>G4537+G4549+G4560+G4571+G4585+G4596+G4604+G4617+G4623</f>
        <v>0</v>
      </c>
      <c r="H4536" s="58"/>
      <c r="I4536" s="94"/>
      <c r="J4536" s="3">
        <f>J4537+J4549+J4560+J4571+J4585+J4596+J4604+J4617+J4623</f>
        <v>0</v>
      </c>
      <c r="L4536" s="59"/>
      <c r="M4536" s="3">
        <f>M4537+M4549+M4560+M4571+M4585+M4596+M4604+M4617+M4623</f>
        <v>0</v>
      </c>
    </row>
    <row r="4537" spans="2:13" customFormat="1" hidden="1">
      <c r="B4537" s="1" t="s">
        <v>4307</v>
      </c>
      <c r="C4537" s="4" t="s">
        <v>273</v>
      </c>
      <c r="D4537" s="10">
        <f>SUM(D4538:D4548)</f>
        <v>0</v>
      </c>
      <c r="E4537" s="58"/>
      <c r="F4537" s="96"/>
      <c r="G4537" s="10">
        <f>SUM(G4538:G4548)</f>
        <v>0</v>
      </c>
      <c r="H4537" s="58"/>
      <c r="I4537" s="96"/>
      <c r="J4537" s="10">
        <f>SUM(J4538:J4548)</f>
        <v>0</v>
      </c>
      <c r="L4537" s="59"/>
      <c r="M4537" s="10">
        <f>SUM(M4538:M4548)</f>
        <v>0</v>
      </c>
    </row>
    <row r="4538" spans="2:13" customFormat="1" hidden="1">
      <c r="B4538" s="5" t="s">
        <v>4308</v>
      </c>
      <c r="C4538" s="9" t="s">
        <v>275</v>
      </c>
      <c r="D4538" s="7">
        <v>0</v>
      </c>
      <c r="E4538" s="58"/>
      <c r="F4538" s="95"/>
      <c r="G4538" s="7">
        <v>0</v>
      </c>
      <c r="H4538" s="58"/>
      <c r="I4538" s="95"/>
      <c r="J4538" s="7">
        <v>0</v>
      </c>
      <c r="L4538" s="59"/>
      <c r="M4538" s="7">
        <v>0</v>
      </c>
    </row>
    <row r="4539" spans="2:13" customFormat="1" hidden="1">
      <c r="B4539" s="5" t="s">
        <v>4309</v>
      </c>
      <c r="C4539" s="9" t="s">
        <v>277</v>
      </c>
      <c r="D4539" s="7">
        <v>0</v>
      </c>
      <c r="E4539" s="58"/>
      <c r="F4539" s="95"/>
      <c r="G4539" s="7">
        <v>0</v>
      </c>
      <c r="H4539" s="58"/>
      <c r="I4539" s="95"/>
      <c r="J4539" s="7">
        <v>0</v>
      </c>
      <c r="L4539" s="59"/>
      <c r="M4539" s="7">
        <v>0</v>
      </c>
    </row>
    <row r="4540" spans="2:13" customFormat="1" hidden="1">
      <c r="B4540" s="5" t="s">
        <v>4310</v>
      </c>
      <c r="C4540" s="9" t="s">
        <v>279</v>
      </c>
      <c r="D4540" s="7">
        <v>0</v>
      </c>
      <c r="E4540" s="58"/>
      <c r="F4540" s="95"/>
      <c r="G4540" s="7">
        <v>0</v>
      </c>
      <c r="H4540" s="58"/>
      <c r="I4540" s="95"/>
      <c r="J4540" s="7">
        <v>0</v>
      </c>
      <c r="L4540" s="59"/>
      <c r="M4540" s="7">
        <v>0</v>
      </c>
    </row>
    <row r="4541" spans="2:13" customFormat="1" hidden="1">
      <c r="B4541" s="5" t="s">
        <v>4311</v>
      </c>
      <c r="C4541" s="9" t="s">
        <v>281</v>
      </c>
      <c r="D4541" s="7">
        <v>0</v>
      </c>
      <c r="E4541" s="58"/>
      <c r="F4541" s="95"/>
      <c r="G4541" s="7">
        <v>0</v>
      </c>
      <c r="H4541" s="58"/>
      <c r="I4541" s="95"/>
      <c r="J4541" s="7">
        <v>0</v>
      </c>
      <c r="L4541" s="59"/>
      <c r="M4541" s="7">
        <v>0</v>
      </c>
    </row>
    <row r="4542" spans="2:13" customFormat="1" hidden="1">
      <c r="B4542" s="5" t="s">
        <v>4312</v>
      </c>
      <c r="C4542" s="9" t="s">
        <v>283</v>
      </c>
      <c r="D4542" s="7">
        <v>0</v>
      </c>
      <c r="E4542" s="58"/>
      <c r="F4542" s="95"/>
      <c r="G4542" s="7">
        <v>0</v>
      </c>
      <c r="H4542" s="58"/>
      <c r="I4542" s="95"/>
      <c r="J4542" s="7">
        <v>0</v>
      </c>
      <c r="L4542" s="59"/>
      <c r="M4542" s="7">
        <v>0</v>
      </c>
    </row>
    <row r="4543" spans="2:13" customFormat="1" hidden="1">
      <c r="B4543" s="5" t="s">
        <v>4313</v>
      </c>
      <c r="C4543" s="9" t="s">
        <v>285</v>
      </c>
      <c r="D4543" s="7">
        <v>0</v>
      </c>
      <c r="E4543" s="58"/>
      <c r="F4543" s="95"/>
      <c r="G4543" s="7">
        <v>0</v>
      </c>
      <c r="H4543" s="58"/>
      <c r="I4543" s="95"/>
      <c r="J4543" s="7">
        <v>0</v>
      </c>
      <c r="L4543" s="59"/>
      <c r="M4543" s="7">
        <v>0</v>
      </c>
    </row>
    <row r="4544" spans="2:13" customFormat="1" hidden="1">
      <c r="B4544" s="5" t="s">
        <v>4314</v>
      </c>
      <c r="C4544" s="9" t="s">
        <v>287</v>
      </c>
      <c r="D4544" s="7">
        <v>0</v>
      </c>
      <c r="E4544" s="58"/>
      <c r="F4544" s="95"/>
      <c r="G4544" s="7">
        <v>0</v>
      </c>
      <c r="H4544" s="58"/>
      <c r="I4544" s="95"/>
      <c r="J4544" s="7">
        <v>0</v>
      </c>
      <c r="L4544" s="59"/>
      <c r="M4544" s="7">
        <v>0</v>
      </c>
    </row>
    <row r="4545" spans="2:13" customFormat="1" hidden="1">
      <c r="B4545" s="5" t="s">
        <v>4315</v>
      </c>
      <c r="C4545" s="9" t="s">
        <v>289</v>
      </c>
      <c r="D4545" s="7">
        <v>0</v>
      </c>
      <c r="E4545" s="58"/>
      <c r="F4545" s="95"/>
      <c r="G4545" s="7">
        <v>0</v>
      </c>
      <c r="H4545" s="58"/>
      <c r="I4545" s="95"/>
      <c r="J4545" s="7">
        <v>0</v>
      </c>
      <c r="L4545" s="59"/>
      <c r="M4545" s="7">
        <v>0</v>
      </c>
    </row>
    <row r="4546" spans="2:13" customFormat="1" hidden="1">
      <c r="B4546" s="5" t="s">
        <v>4316</v>
      </c>
      <c r="C4546" s="9" t="s">
        <v>291</v>
      </c>
      <c r="D4546" s="7">
        <v>0</v>
      </c>
      <c r="E4546" s="58"/>
      <c r="F4546" s="95"/>
      <c r="G4546" s="7">
        <v>0</v>
      </c>
      <c r="H4546" s="58"/>
      <c r="I4546" s="95"/>
      <c r="J4546" s="7">
        <v>0</v>
      </c>
      <c r="L4546" s="59"/>
      <c r="M4546" s="7">
        <v>0</v>
      </c>
    </row>
    <row r="4547" spans="2:13" customFormat="1" hidden="1">
      <c r="B4547" s="5" t="s">
        <v>4317</v>
      </c>
      <c r="C4547" s="9" t="s">
        <v>293</v>
      </c>
      <c r="D4547" s="7">
        <v>0</v>
      </c>
      <c r="E4547" s="58"/>
      <c r="F4547" s="95"/>
      <c r="G4547" s="7">
        <v>0</v>
      </c>
      <c r="H4547" s="58"/>
      <c r="I4547" s="95"/>
      <c r="J4547" s="7">
        <v>0</v>
      </c>
      <c r="L4547" s="59"/>
      <c r="M4547" s="7">
        <v>0</v>
      </c>
    </row>
    <row r="4548" spans="2:13" customFormat="1" hidden="1">
      <c r="B4548" s="5" t="s">
        <v>4318</v>
      </c>
      <c r="C4548" s="9" t="s">
        <v>295</v>
      </c>
      <c r="D4548" s="7">
        <v>0</v>
      </c>
      <c r="E4548" s="58"/>
      <c r="F4548" s="95"/>
      <c r="G4548" s="7">
        <v>0</v>
      </c>
      <c r="H4548" s="58"/>
      <c r="I4548" s="95"/>
      <c r="J4548" s="7">
        <v>0</v>
      </c>
      <c r="L4548" s="59"/>
      <c r="M4548" s="7">
        <v>0</v>
      </c>
    </row>
    <row r="4549" spans="2:13" customFormat="1" hidden="1">
      <c r="B4549" s="1" t="s">
        <v>4319</v>
      </c>
      <c r="C4549" s="4" t="s">
        <v>297</v>
      </c>
      <c r="D4549" s="10">
        <f>SUM(D4550:D4559)</f>
        <v>0</v>
      </c>
      <c r="E4549" s="58"/>
      <c r="F4549" s="96"/>
      <c r="G4549" s="10">
        <f>SUM(G4550:G4559)</f>
        <v>0</v>
      </c>
      <c r="H4549" s="58"/>
      <c r="I4549" s="96"/>
      <c r="J4549" s="10">
        <f>SUM(J4550:J4559)</f>
        <v>0</v>
      </c>
      <c r="L4549" s="59"/>
      <c r="M4549" s="10">
        <f>SUM(M4550:M4559)</f>
        <v>0</v>
      </c>
    </row>
    <row r="4550" spans="2:13" customFormat="1" hidden="1">
      <c r="B4550" s="5" t="s">
        <v>4320</v>
      </c>
      <c r="C4550" s="9" t="s">
        <v>299</v>
      </c>
      <c r="D4550" s="7">
        <v>0</v>
      </c>
      <c r="E4550" s="58"/>
      <c r="F4550" s="95"/>
      <c r="G4550" s="7">
        <v>0</v>
      </c>
      <c r="H4550" s="58"/>
      <c r="I4550" s="95"/>
      <c r="J4550" s="7">
        <v>0</v>
      </c>
      <c r="L4550" s="59"/>
      <c r="M4550" s="7">
        <v>0</v>
      </c>
    </row>
    <row r="4551" spans="2:13" customFormat="1" hidden="1">
      <c r="B4551" s="5" t="s">
        <v>4321</v>
      </c>
      <c r="C4551" s="9" t="s">
        <v>301</v>
      </c>
      <c r="D4551" s="7">
        <v>0</v>
      </c>
      <c r="E4551" s="58"/>
      <c r="F4551" s="95"/>
      <c r="G4551" s="7">
        <v>0</v>
      </c>
      <c r="H4551" s="58"/>
      <c r="I4551" s="95"/>
      <c r="J4551" s="7">
        <v>0</v>
      </c>
      <c r="L4551" s="59"/>
      <c r="M4551" s="7">
        <v>0</v>
      </c>
    </row>
    <row r="4552" spans="2:13" customFormat="1" hidden="1">
      <c r="B4552" s="5" t="s">
        <v>4322</v>
      </c>
      <c r="C4552" s="9" t="s">
        <v>303</v>
      </c>
      <c r="D4552" s="7">
        <v>0</v>
      </c>
      <c r="E4552" s="58"/>
      <c r="F4552" s="95"/>
      <c r="G4552" s="7">
        <v>0</v>
      </c>
      <c r="H4552" s="58"/>
      <c r="I4552" s="95"/>
      <c r="J4552" s="7">
        <v>0</v>
      </c>
      <c r="L4552" s="59"/>
      <c r="M4552" s="7">
        <v>0</v>
      </c>
    </row>
    <row r="4553" spans="2:13" customFormat="1" hidden="1">
      <c r="B4553" s="5" t="s">
        <v>4323</v>
      </c>
      <c r="C4553" s="9" t="s">
        <v>305</v>
      </c>
      <c r="D4553" s="7">
        <v>0</v>
      </c>
      <c r="E4553" s="58"/>
      <c r="F4553" s="95"/>
      <c r="G4553" s="7">
        <v>0</v>
      </c>
      <c r="H4553" s="58"/>
      <c r="I4553" s="95"/>
      <c r="J4553" s="7">
        <v>0</v>
      </c>
      <c r="L4553" s="59"/>
      <c r="M4553" s="7">
        <v>0</v>
      </c>
    </row>
    <row r="4554" spans="2:13" customFormat="1" hidden="1">
      <c r="B4554" s="5" t="s">
        <v>4324</v>
      </c>
      <c r="C4554" s="9" t="s">
        <v>307</v>
      </c>
      <c r="D4554" s="7">
        <v>0</v>
      </c>
      <c r="E4554" s="58"/>
      <c r="F4554" s="95"/>
      <c r="G4554" s="7">
        <v>0</v>
      </c>
      <c r="H4554" s="58"/>
      <c r="I4554" s="95"/>
      <c r="J4554" s="7">
        <v>0</v>
      </c>
      <c r="L4554" s="59"/>
      <c r="M4554" s="7">
        <v>0</v>
      </c>
    </row>
    <row r="4555" spans="2:13" customFormat="1" hidden="1">
      <c r="B4555" s="5" t="s">
        <v>4325</v>
      </c>
      <c r="C4555" s="9" t="s">
        <v>309</v>
      </c>
      <c r="D4555" s="7">
        <v>0</v>
      </c>
      <c r="E4555" s="58"/>
      <c r="F4555" s="95"/>
      <c r="G4555" s="7">
        <v>0</v>
      </c>
      <c r="H4555" s="58"/>
      <c r="I4555" s="95"/>
      <c r="J4555" s="7">
        <v>0</v>
      </c>
      <c r="L4555" s="59"/>
      <c r="M4555" s="7">
        <v>0</v>
      </c>
    </row>
    <row r="4556" spans="2:13" customFormat="1" hidden="1">
      <c r="B4556" s="5" t="s">
        <v>4326</v>
      </c>
      <c r="C4556" s="9" t="s">
        <v>311</v>
      </c>
      <c r="D4556" s="7">
        <v>0</v>
      </c>
      <c r="E4556" s="58"/>
      <c r="F4556" s="95"/>
      <c r="G4556" s="7">
        <v>0</v>
      </c>
      <c r="H4556" s="58"/>
      <c r="I4556" s="95"/>
      <c r="J4556" s="7">
        <v>0</v>
      </c>
      <c r="L4556" s="59"/>
      <c r="M4556" s="7">
        <v>0</v>
      </c>
    </row>
    <row r="4557" spans="2:13" customFormat="1" hidden="1">
      <c r="B4557" s="5" t="s">
        <v>4327</v>
      </c>
      <c r="C4557" s="9" t="s">
        <v>313</v>
      </c>
      <c r="D4557" s="7">
        <v>0</v>
      </c>
      <c r="E4557" s="58"/>
      <c r="F4557" s="95"/>
      <c r="G4557" s="7">
        <v>0</v>
      </c>
      <c r="H4557" s="58"/>
      <c r="I4557" s="95"/>
      <c r="J4557" s="7">
        <v>0</v>
      </c>
      <c r="L4557" s="59"/>
      <c r="M4557" s="7">
        <v>0</v>
      </c>
    </row>
    <row r="4558" spans="2:13" customFormat="1" hidden="1">
      <c r="B4558" s="5" t="s">
        <v>4328</v>
      </c>
      <c r="C4558" s="9" t="s">
        <v>315</v>
      </c>
      <c r="D4558" s="7">
        <v>0</v>
      </c>
      <c r="E4558" s="58"/>
      <c r="F4558" s="95"/>
      <c r="G4558" s="7">
        <v>0</v>
      </c>
      <c r="H4558" s="58"/>
      <c r="I4558" s="95"/>
      <c r="J4558" s="7">
        <v>0</v>
      </c>
      <c r="L4558" s="59"/>
      <c r="M4558" s="7">
        <v>0</v>
      </c>
    </row>
    <row r="4559" spans="2:13" customFormat="1" hidden="1">
      <c r="B4559" s="5" t="s">
        <v>4329</v>
      </c>
      <c r="C4559" s="9" t="s">
        <v>317</v>
      </c>
      <c r="D4559" s="7">
        <v>0</v>
      </c>
      <c r="E4559" s="58"/>
      <c r="F4559" s="95"/>
      <c r="G4559" s="7">
        <v>0</v>
      </c>
      <c r="H4559" s="58"/>
      <c r="I4559" s="95"/>
      <c r="J4559" s="7">
        <v>0</v>
      </c>
      <c r="L4559" s="59"/>
      <c r="M4559" s="7">
        <v>0</v>
      </c>
    </row>
    <row r="4560" spans="2:13" customFormat="1" hidden="1">
      <c r="B4560" s="1" t="s">
        <v>4330</v>
      </c>
      <c r="C4560" s="4" t="s">
        <v>5452</v>
      </c>
      <c r="D4560" s="10">
        <f>SUM(D4561:D4570)</f>
        <v>0</v>
      </c>
      <c r="E4560" s="58"/>
      <c r="F4560" s="96"/>
      <c r="G4560" s="10">
        <f>SUM(G4561:G4570)</f>
        <v>0</v>
      </c>
      <c r="H4560" s="58"/>
      <c r="I4560" s="96"/>
      <c r="J4560" s="10">
        <f>SUM(J4561:J4570)</f>
        <v>0</v>
      </c>
      <c r="L4560" s="59"/>
      <c r="M4560" s="10">
        <f>SUM(M4561:M4570)</f>
        <v>0</v>
      </c>
    </row>
    <row r="4561" spans="2:13" customFormat="1" hidden="1">
      <c r="B4561" s="5" t="s">
        <v>4331</v>
      </c>
      <c r="C4561" s="9" t="s">
        <v>320</v>
      </c>
      <c r="D4561" s="7">
        <v>0</v>
      </c>
      <c r="E4561" s="58"/>
      <c r="F4561" s="95"/>
      <c r="G4561" s="7">
        <v>0</v>
      </c>
      <c r="H4561" s="58"/>
      <c r="I4561" s="95"/>
      <c r="J4561" s="7">
        <v>0</v>
      </c>
      <c r="L4561" s="59"/>
      <c r="M4561" s="7">
        <v>0</v>
      </c>
    </row>
    <row r="4562" spans="2:13" customFormat="1" hidden="1">
      <c r="B4562" s="5" t="s">
        <v>4332</v>
      </c>
      <c r="C4562" s="9" t="s">
        <v>322</v>
      </c>
      <c r="D4562" s="7">
        <v>0</v>
      </c>
      <c r="E4562" s="58"/>
      <c r="F4562" s="95"/>
      <c r="G4562" s="7">
        <v>0</v>
      </c>
      <c r="H4562" s="58"/>
      <c r="I4562" s="95"/>
      <c r="J4562" s="7">
        <v>0</v>
      </c>
      <c r="L4562" s="59"/>
      <c r="M4562" s="7">
        <v>0</v>
      </c>
    </row>
    <row r="4563" spans="2:13" customFormat="1" hidden="1">
      <c r="B4563" s="5" t="s">
        <v>4333</v>
      </c>
      <c r="C4563" s="9" t="s">
        <v>324</v>
      </c>
      <c r="D4563" s="7">
        <v>0</v>
      </c>
      <c r="E4563" s="58"/>
      <c r="F4563" s="95"/>
      <c r="G4563" s="7">
        <v>0</v>
      </c>
      <c r="H4563" s="58"/>
      <c r="I4563" s="95"/>
      <c r="J4563" s="7">
        <v>0</v>
      </c>
      <c r="L4563" s="59"/>
      <c r="M4563" s="7">
        <v>0</v>
      </c>
    </row>
    <row r="4564" spans="2:13" customFormat="1" hidden="1">
      <c r="B4564" s="5" t="s">
        <v>4334</v>
      </c>
      <c r="C4564" s="9" t="s">
        <v>326</v>
      </c>
      <c r="D4564" s="7">
        <v>0</v>
      </c>
      <c r="E4564" s="58"/>
      <c r="F4564" s="95"/>
      <c r="G4564" s="7">
        <v>0</v>
      </c>
      <c r="H4564" s="58"/>
      <c r="I4564" s="95"/>
      <c r="J4564" s="7">
        <v>0</v>
      </c>
      <c r="L4564" s="59"/>
      <c r="M4564" s="7">
        <v>0</v>
      </c>
    </row>
    <row r="4565" spans="2:13" customFormat="1" hidden="1">
      <c r="B4565" s="5" t="s">
        <v>4335</v>
      </c>
      <c r="C4565" s="9" t="s">
        <v>328</v>
      </c>
      <c r="D4565" s="7">
        <v>0</v>
      </c>
      <c r="E4565" s="58"/>
      <c r="F4565" s="95"/>
      <c r="G4565" s="7">
        <v>0</v>
      </c>
      <c r="H4565" s="58"/>
      <c r="I4565" s="95"/>
      <c r="J4565" s="7">
        <v>0</v>
      </c>
      <c r="L4565" s="59"/>
      <c r="M4565" s="7">
        <v>0</v>
      </c>
    </row>
    <row r="4566" spans="2:13" customFormat="1" hidden="1">
      <c r="B4566" s="5" t="s">
        <v>4336</v>
      </c>
      <c r="C4566" s="9" t="s">
        <v>330</v>
      </c>
      <c r="D4566" s="7">
        <v>0</v>
      </c>
      <c r="E4566" s="58"/>
      <c r="F4566" s="95"/>
      <c r="G4566" s="7">
        <v>0</v>
      </c>
      <c r="H4566" s="58"/>
      <c r="I4566" s="95"/>
      <c r="J4566" s="7">
        <v>0</v>
      </c>
      <c r="L4566" s="59"/>
      <c r="M4566" s="7">
        <v>0</v>
      </c>
    </row>
    <row r="4567" spans="2:13" customFormat="1" hidden="1">
      <c r="B4567" s="5" t="s">
        <v>4337</v>
      </c>
      <c r="C4567" s="9" t="s">
        <v>332</v>
      </c>
      <c r="D4567" s="7">
        <v>0</v>
      </c>
      <c r="E4567" s="58"/>
      <c r="F4567" s="95"/>
      <c r="G4567" s="7">
        <v>0</v>
      </c>
      <c r="H4567" s="58"/>
      <c r="I4567" s="95"/>
      <c r="J4567" s="7">
        <v>0</v>
      </c>
      <c r="L4567" s="59"/>
      <c r="M4567" s="7">
        <v>0</v>
      </c>
    </row>
    <row r="4568" spans="2:13" customFormat="1" hidden="1">
      <c r="B4568" s="5" t="s">
        <v>4338</v>
      </c>
      <c r="C4568" s="9" t="s">
        <v>334</v>
      </c>
      <c r="D4568" s="7">
        <v>0</v>
      </c>
      <c r="E4568" s="58"/>
      <c r="F4568" s="95"/>
      <c r="G4568" s="7">
        <v>0</v>
      </c>
      <c r="H4568" s="58"/>
      <c r="I4568" s="95"/>
      <c r="J4568" s="7">
        <v>0</v>
      </c>
      <c r="L4568" s="59"/>
      <c r="M4568" s="7">
        <v>0</v>
      </c>
    </row>
    <row r="4569" spans="2:13" customFormat="1" hidden="1">
      <c r="B4569" s="5" t="s">
        <v>4339</v>
      </c>
      <c r="C4569" s="9" t="s">
        <v>336</v>
      </c>
      <c r="D4569" s="7">
        <v>0</v>
      </c>
      <c r="E4569" s="58"/>
      <c r="F4569" s="95"/>
      <c r="G4569" s="7">
        <v>0</v>
      </c>
      <c r="H4569" s="58"/>
      <c r="I4569" s="95"/>
      <c r="J4569" s="7">
        <v>0</v>
      </c>
      <c r="L4569" s="59"/>
      <c r="M4569" s="7">
        <v>0</v>
      </c>
    </row>
    <row r="4570" spans="2:13" customFormat="1" hidden="1">
      <c r="B4570" s="5" t="s">
        <v>4340</v>
      </c>
      <c r="C4570" s="9" t="s">
        <v>338</v>
      </c>
      <c r="D4570" s="7">
        <v>0</v>
      </c>
      <c r="E4570" s="58"/>
      <c r="F4570" s="95"/>
      <c r="G4570" s="7">
        <v>0</v>
      </c>
      <c r="H4570" s="58"/>
      <c r="I4570" s="95"/>
      <c r="J4570" s="7">
        <v>0</v>
      </c>
      <c r="L4570" s="59"/>
      <c r="M4570" s="7">
        <v>0</v>
      </c>
    </row>
    <row r="4571" spans="2:13" customFormat="1" hidden="1">
      <c r="B4571" s="1" t="s">
        <v>4341</v>
      </c>
      <c r="C4571" s="4" t="s">
        <v>340</v>
      </c>
      <c r="D4571" s="10">
        <f>SUM(D4572:D4584)</f>
        <v>0</v>
      </c>
      <c r="E4571" s="58"/>
      <c r="F4571" s="96"/>
      <c r="G4571" s="10">
        <f>SUM(G4572:G4584)</f>
        <v>0</v>
      </c>
      <c r="H4571" s="58"/>
      <c r="I4571" s="96"/>
      <c r="J4571" s="10">
        <f>SUM(J4572:J4584)</f>
        <v>0</v>
      </c>
      <c r="L4571" s="59"/>
      <c r="M4571" s="10">
        <f>SUM(M4572:M4584)</f>
        <v>0</v>
      </c>
    </row>
    <row r="4572" spans="2:13" customFormat="1" hidden="1">
      <c r="B4572" s="5" t="s">
        <v>5412</v>
      </c>
      <c r="C4572" s="9" t="s">
        <v>341</v>
      </c>
      <c r="D4572" s="7">
        <v>0</v>
      </c>
      <c r="E4572" s="58"/>
      <c r="F4572" s="95"/>
      <c r="G4572" s="7">
        <v>0</v>
      </c>
      <c r="H4572" s="58"/>
      <c r="I4572" s="95"/>
      <c r="J4572" s="7">
        <v>0</v>
      </c>
      <c r="L4572" s="59"/>
      <c r="M4572" s="7">
        <v>0</v>
      </c>
    </row>
    <row r="4573" spans="2:13" customFormat="1" hidden="1">
      <c r="B4573" s="5" t="s">
        <v>5413</v>
      </c>
      <c r="C4573" s="9" t="s">
        <v>342</v>
      </c>
      <c r="D4573" s="7">
        <v>0</v>
      </c>
      <c r="E4573" s="58"/>
      <c r="F4573" s="95"/>
      <c r="G4573" s="7">
        <v>0</v>
      </c>
      <c r="H4573" s="58"/>
      <c r="I4573" s="95"/>
      <c r="J4573" s="7">
        <v>0</v>
      </c>
      <c r="L4573" s="59"/>
      <c r="M4573" s="7">
        <v>0</v>
      </c>
    </row>
    <row r="4574" spans="2:13" customFormat="1" hidden="1">
      <c r="B4574" s="5" t="s">
        <v>5414</v>
      </c>
      <c r="C4574" s="9" t="s">
        <v>343</v>
      </c>
      <c r="D4574" s="7">
        <v>0</v>
      </c>
      <c r="E4574" s="58"/>
      <c r="F4574" s="95"/>
      <c r="G4574" s="7">
        <v>0</v>
      </c>
      <c r="H4574" s="58"/>
      <c r="I4574" s="95"/>
      <c r="J4574" s="7">
        <v>0</v>
      </c>
      <c r="L4574" s="59"/>
      <c r="M4574" s="7">
        <v>0</v>
      </c>
    </row>
    <row r="4575" spans="2:13" customFormat="1" hidden="1">
      <c r="B4575" s="5" t="s">
        <v>5415</v>
      </c>
      <c r="C4575" s="9" t="s">
        <v>344</v>
      </c>
      <c r="D4575" s="7">
        <v>0</v>
      </c>
      <c r="E4575" s="58"/>
      <c r="F4575" s="95"/>
      <c r="G4575" s="7">
        <v>0</v>
      </c>
      <c r="H4575" s="58"/>
      <c r="I4575" s="95"/>
      <c r="J4575" s="7">
        <v>0</v>
      </c>
      <c r="L4575" s="59"/>
      <c r="M4575" s="7">
        <v>0</v>
      </c>
    </row>
    <row r="4576" spans="2:13" customFormat="1" hidden="1">
      <c r="B4576" s="5" t="s">
        <v>5416</v>
      </c>
      <c r="C4576" s="9" t="s">
        <v>345</v>
      </c>
      <c r="D4576" s="7">
        <v>0</v>
      </c>
      <c r="E4576" s="58"/>
      <c r="F4576" s="95"/>
      <c r="G4576" s="7">
        <v>0</v>
      </c>
      <c r="H4576" s="58"/>
      <c r="I4576" s="95"/>
      <c r="J4576" s="7">
        <v>0</v>
      </c>
      <c r="L4576" s="59"/>
      <c r="M4576" s="7">
        <v>0</v>
      </c>
    </row>
    <row r="4577" spans="2:13" customFormat="1" hidden="1">
      <c r="B4577" s="5" t="s">
        <v>5417</v>
      </c>
      <c r="C4577" s="9" t="s">
        <v>346</v>
      </c>
      <c r="D4577" s="7">
        <v>0</v>
      </c>
      <c r="E4577" s="58"/>
      <c r="F4577" s="95"/>
      <c r="G4577" s="7">
        <v>0</v>
      </c>
      <c r="H4577" s="58"/>
      <c r="I4577" s="95"/>
      <c r="J4577" s="7">
        <v>0</v>
      </c>
      <c r="L4577" s="59"/>
      <c r="M4577" s="7">
        <v>0</v>
      </c>
    </row>
    <row r="4578" spans="2:13" customFormat="1" hidden="1">
      <c r="B4578" s="5" t="s">
        <v>5418</v>
      </c>
      <c r="C4578" s="9" t="s">
        <v>347</v>
      </c>
      <c r="D4578" s="7">
        <v>0</v>
      </c>
      <c r="E4578" s="58"/>
      <c r="F4578" s="95"/>
      <c r="G4578" s="7">
        <v>0</v>
      </c>
      <c r="H4578" s="58"/>
      <c r="I4578" s="95"/>
      <c r="J4578" s="7">
        <v>0</v>
      </c>
      <c r="L4578" s="59"/>
      <c r="M4578" s="7">
        <v>0</v>
      </c>
    </row>
    <row r="4579" spans="2:13" customFormat="1" hidden="1">
      <c r="B4579" s="5" t="s">
        <v>5419</v>
      </c>
      <c r="C4579" s="9" t="s">
        <v>348</v>
      </c>
      <c r="D4579" s="7">
        <v>0</v>
      </c>
      <c r="E4579" s="58"/>
      <c r="F4579" s="95"/>
      <c r="G4579" s="7">
        <v>0</v>
      </c>
      <c r="H4579" s="58"/>
      <c r="I4579" s="95"/>
      <c r="J4579" s="7">
        <v>0</v>
      </c>
      <c r="L4579" s="59"/>
      <c r="M4579" s="7">
        <v>0</v>
      </c>
    </row>
    <row r="4580" spans="2:13" customFormat="1" hidden="1">
      <c r="B4580" s="5" t="s">
        <v>5420</v>
      </c>
      <c r="C4580" s="9" t="s">
        <v>349</v>
      </c>
      <c r="D4580" s="7">
        <v>0</v>
      </c>
      <c r="E4580" s="58"/>
      <c r="F4580" s="95"/>
      <c r="G4580" s="7">
        <v>0</v>
      </c>
      <c r="H4580" s="58"/>
      <c r="I4580" s="95"/>
      <c r="J4580" s="7">
        <v>0</v>
      </c>
      <c r="L4580" s="59"/>
      <c r="M4580" s="7">
        <v>0</v>
      </c>
    </row>
    <row r="4581" spans="2:13" customFormat="1" hidden="1">
      <c r="B4581" s="5" t="s">
        <v>5421</v>
      </c>
      <c r="C4581" s="9" t="s">
        <v>350</v>
      </c>
      <c r="D4581" s="7">
        <v>0</v>
      </c>
      <c r="E4581" s="58"/>
      <c r="F4581" s="95"/>
      <c r="G4581" s="7">
        <v>0</v>
      </c>
      <c r="H4581" s="58"/>
      <c r="I4581" s="95"/>
      <c r="J4581" s="7">
        <v>0</v>
      </c>
      <c r="L4581" s="59"/>
      <c r="M4581" s="7">
        <v>0</v>
      </c>
    </row>
    <row r="4582" spans="2:13" customFormat="1" hidden="1">
      <c r="B4582" s="5" t="s">
        <v>5422</v>
      </c>
      <c r="C4582" s="9" t="s">
        <v>351</v>
      </c>
      <c r="D4582" s="7">
        <v>0</v>
      </c>
      <c r="E4582" s="58"/>
      <c r="F4582" s="95"/>
      <c r="G4582" s="7">
        <v>0</v>
      </c>
      <c r="H4582" s="58"/>
      <c r="I4582" s="95"/>
      <c r="J4582" s="7">
        <v>0</v>
      </c>
      <c r="L4582" s="59"/>
      <c r="M4582" s="7">
        <v>0</v>
      </c>
    </row>
    <row r="4583" spans="2:13" customFormat="1" hidden="1">
      <c r="B4583" s="5" t="s">
        <v>5423</v>
      </c>
      <c r="C4583" s="9" t="s">
        <v>352</v>
      </c>
      <c r="D4583" s="7">
        <v>0</v>
      </c>
      <c r="E4583" s="58"/>
      <c r="F4583" s="95"/>
      <c r="G4583" s="7">
        <v>0</v>
      </c>
      <c r="H4583" s="58"/>
      <c r="I4583" s="95"/>
      <c r="J4583" s="7">
        <v>0</v>
      </c>
      <c r="L4583" s="59"/>
      <c r="M4583" s="7">
        <v>0</v>
      </c>
    </row>
    <row r="4584" spans="2:13" customFormat="1" hidden="1">
      <c r="B4584" s="5" t="s">
        <v>5424</v>
      </c>
      <c r="C4584" s="9" t="s">
        <v>353</v>
      </c>
      <c r="D4584" s="7">
        <v>0</v>
      </c>
      <c r="E4584" s="58"/>
      <c r="F4584" s="95"/>
      <c r="G4584" s="7">
        <v>0</v>
      </c>
      <c r="H4584" s="58"/>
      <c r="I4584" s="95"/>
      <c r="J4584" s="7">
        <v>0</v>
      </c>
      <c r="L4584" s="59"/>
      <c r="M4584" s="7">
        <v>0</v>
      </c>
    </row>
    <row r="4585" spans="2:13" customFormat="1" hidden="1">
      <c r="B4585" s="1" t="s">
        <v>4342</v>
      </c>
      <c r="C4585" s="4" t="s">
        <v>355</v>
      </c>
      <c r="D4585" s="10">
        <f>SUM(D4586:D4595)</f>
        <v>0</v>
      </c>
      <c r="E4585" s="58"/>
      <c r="F4585" s="96"/>
      <c r="G4585" s="10">
        <f>SUM(G4586:G4595)</f>
        <v>0</v>
      </c>
      <c r="H4585" s="58"/>
      <c r="I4585" s="96"/>
      <c r="J4585" s="10">
        <f>SUM(J4586:J4595)</f>
        <v>0</v>
      </c>
      <c r="L4585" s="59"/>
      <c r="M4585" s="10">
        <f>SUM(M4586:M4595)</f>
        <v>0</v>
      </c>
    </row>
    <row r="4586" spans="2:13" customFormat="1" hidden="1">
      <c r="B4586" s="5" t="s">
        <v>4343</v>
      </c>
      <c r="C4586" s="9" t="s">
        <v>357</v>
      </c>
      <c r="D4586" s="7">
        <v>0</v>
      </c>
      <c r="E4586" s="58"/>
      <c r="F4586" s="95"/>
      <c r="G4586" s="7">
        <v>0</v>
      </c>
      <c r="H4586" s="58"/>
      <c r="I4586" s="95"/>
      <c r="J4586" s="7">
        <v>0</v>
      </c>
      <c r="L4586" s="59"/>
      <c r="M4586" s="7">
        <v>0</v>
      </c>
    </row>
    <row r="4587" spans="2:13" customFormat="1" hidden="1">
      <c r="B4587" s="5" t="s">
        <v>4343</v>
      </c>
      <c r="C4587" s="9" t="s">
        <v>359</v>
      </c>
      <c r="D4587" s="7">
        <v>0</v>
      </c>
      <c r="E4587" s="58"/>
      <c r="F4587" s="95"/>
      <c r="G4587" s="7">
        <v>0</v>
      </c>
      <c r="H4587" s="58"/>
      <c r="I4587" s="95"/>
      <c r="J4587" s="7">
        <v>0</v>
      </c>
      <c r="L4587" s="59"/>
      <c r="M4587" s="7">
        <v>0</v>
      </c>
    </row>
    <row r="4588" spans="2:13" customFormat="1" hidden="1">
      <c r="B4588" s="5" t="s">
        <v>4344</v>
      </c>
      <c r="C4588" s="9" t="s">
        <v>361</v>
      </c>
      <c r="D4588" s="7">
        <v>0</v>
      </c>
      <c r="E4588" s="58"/>
      <c r="F4588" s="95"/>
      <c r="G4588" s="7">
        <v>0</v>
      </c>
      <c r="H4588" s="58"/>
      <c r="I4588" s="95"/>
      <c r="J4588" s="7">
        <v>0</v>
      </c>
      <c r="L4588" s="59"/>
      <c r="M4588" s="7">
        <v>0</v>
      </c>
    </row>
    <row r="4589" spans="2:13" customFormat="1" hidden="1">
      <c r="B4589" s="5" t="s">
        <v>4345</v>
      </c>
      <c r="C4589" s="9" t="s">
        <v>363</v>
      </c>
      <c r="D4589" s="7">
        <v>0</v>
      </c>
      <c r="E4589" s="58"/>
      <c r="F4589" s="95"/>
      <c r="G4589" s="7">
        <v>0</v>
      </c>
      <c r="H4589" s="58"/>
      <c r="I4589" s="95"/>
      <c r="J4589" s="7">
        <v>0</v>
      </c>
      <c r="L4589" s="59"/>
      <c r="M4589" s="7">
        <v>0</v>
      </c>
    </row>
    <row r="4590" spans="2:13" customFormat="1" hidden="1">
      <c r="B4590" s="5" t="s">
        <v>4346</v>
      </c>
      <c r="C4590" s="9" t="s">
        <v>365</v>
      </c>
      <c r="D4590" s="7">
        <v>0</v>
      </c>
      <c r="E4590" s="58"/>
      <c r="F4590" s="95"/>
      <c r="G4590" s="7">
        <v>0</v>
      </c>
      <c r="H4590" s="58"/>
      <c r="I4590" s="95"/>
      <c r="J4590" s="7">
        <v>0</v>
      </c>
      <c r="L4590" s="59"/>
      <c r="M4590" s="7">
        <v>0</v>
      </c>
    </row>
    <row r="4591" spans="2:13" customFormat="1" hidden="1">
      <c r="B4591" s="5" t="s">
        <v>4347</v>
      </c>
      <c r="C4591" s="9" t="s">
        <v>367</v>
      </c>
      <c r="D4591" s="7">
        <v>0</v>
      </c>
      <c r="E4591" s="58"/>
      <c r="F4591" s="95"/>
      <c r="G4591" s="7">
        <v>0</v>
      </c>
      <c r="H4591" s="58"/>
      <c r="I4591" s="95"/>
      <c r="J4591" s="7">
        <v>0</v>
      </c>
      <c r="L4591" s="59"/>
      <c r="M4591" s="7">
        <v>0</v>
      </c>
    </row>
    <row r="4592" spans="2:13" customFormat="1" hidden="1">
      <c r="B4592" s="5" t="s">
        <v>4348</v>
      </c>
      <c r="C4592" s="9" t="s">
        <v>369</v>
      </c>
      <c r="D4592" s="7">
        <v>0</v>
      </c>
      <c r="E4592" s="58"/>
      <c r="F4592" s="95"/>
      <c r="G4592" s="7">
        <v>0</v>
      </c>
      <c r="H4592" s="58"/>
      <c r="I4592" s="95"/>
      <c r="J4592" s="7">
        <v>0</v>
      </c>
      <c r="L4592" s="59"/>
      <c r="M4592" s="7">
        <v>0</v>
      </c>
    </row>
    <row r="4593" spans="2:13" customFormat="1" hidden="1">
      <c r="B4593" s="5" t="s">
        <v>4349</v>
      </c>
      <c r="C4593" s="9" t="s">
        <v>371</v>
      </c>
      <c r="D4593" s="7">
        <v>0</v>
      </c>
      <c r="E4593" s="58"/>
      <c r="F4593" s="95"/>
      <c r="G4593" s="7">
        <v>0</v>
      </c>
      <c r="H4593" s="58"/>
      <c r="I4593" s="95"/>
      <c r="J4593" s="7">
        <v>0</v>
      </c>
      <c r="L4593" s="59"/>
      <c r="M4593" s="7">
        <v>0</v>
      </c>
    </row>
    <row r="4594" spans="2:13" customFormat="1" hidden="1">
      <c r="B4594" s="5" t="s">
        <v>4350</v>
      </c>
      <c r="C4594" s="9" t="s">
        <v>373</v>
      </c>
      <c r="D4594" s="7">
        <v>0</v>
      </c>
      <c r="E4594" s="58"/>
      <c r="F4594" s="95"/>
      <c r="G4594" s="7">
        <v>0</v>
      </c>
      <c r="H4594" s="58"/>
      <c r="I4594" s="95"/>
      <c r="J4594" s="7">
        <v>0</v>
      </c>
      <c r="L4594" s="59"/>
      <c r="M4594" s="7">
        <v>0</v>
      </c>
    </row>
    <row r="4595" spans="2:13" customFormat="1" hidden="1">
      <c r="B4595" s="5" t="s">
        <v>4351</v>
      </c>
      <c r="C4595" s="9" t="s">
        <v>375</v>
      </c>
      <c r="D4595" s="7">
        <v>0</v>
      </c>
      <c r="E4595" s="58"/>
      <c r="F4595" s="95"/>
      <c r="G4595" s="7">
        <v>0</v>
      </c>
      <c r="H4595" s="58"/>
      <c r="I4595" s="95"/>
      <c r="J4595" s="7">
        <v>0</v>
      </c>
      <c r="L4595" s="59"/>
      <c r="M4595" s="7">
        <v>0</v>
      </c>
    </row>
    <row r="4596" spans="2:13" customFormat="1" hidden="1">
      <c r="B4596" s="1" t="s">
        <v>4352</v>
      </c>
      <c r="C4596" s="4" t="s">
        <v>376</v>
      </c>
      <c r="D4596" s="10">
        <f>SUM(D4597:D4603)</f>
        <v>0</v>
      </c>
      <c r="E4596" s="58"/>
      <c r="F4596" s="96"/>
      <c r="G4596" s="10">
        <f>SUM(G4597:G4603)</f>
        <v>0</v>
      </c>
      <c r="H4596" s="58"/>
      <c r="I4596" s="96"/>
      <c r="J4596" s="10">
        <f>SUM(J4597:J4603)</f>
        <v>0</v>
      </c>
      <c r="L4596" s="59"/>
      <c r="M4596" s="10">
        <f>SUM(M4597:M4603)</f>
        <v>0</v>
      </c>
    </row>
    <row r="4597" spans="2:13" customFormat="1" hidden="1">
      <c r="B4597" s="5" t="s">
        <v>4353</v>
      </c>
      <c r="C4597" s="9" t="s">
        <v>378</v>
      </c>
      <c r="D4597" s="7">
        <v>0</v>
      </c>
      <c r="E4597" s="58"/>
      <c r="F4597" s="95"/>
      <c r="G4597" s="7">
        <v>0</v>
      </c>
      <c r="H4597" s="58"/>
      <c r="I4597" s="95"/>
      <c r="J4597" s="7">
        <v>0</v>
      </c>
      <c r="L4597" s="59"/>
      <c r="M4597" s="7">
        <v>0</v>
      </c>
    </row>
    <row r="4598" spans="2:13" customFormat="1" hidden="1">
      <c r="B4598" s="5" t="s">
        <v>4354</v>
      </c>
      <c r="C4598" s="9" t="s">
        <v>379</v>
      </c>
      <c r="D4598" s="7">
        <v>0</v>
      </c>
      <c r="E4598" s="58"/>
      <c r="F4598" s="95"/>
      <c r="G4598" s="7">
        <v>0</v>
      </c>
      <c r="H4598" s="58"/>
      <c r="I4598" s="95"/>
      <c r="J4598" s="7">
        <v>0</v>
      </c>
      <c r="L4598" s="59"/>
      <c r="M4598" s="7">
        <v>0</v>
      </c>
    </row>
    <row r="4599" spans="2:13" customFormat="1" hidden="1">
      <c r="B4599" s="5" t="s">
        <v>4355</v>
      </c>
      <c r="C4599" s="9" t="s">
        <v>381</v>
      </c>
      <c r="D4599" s="7">
        <v>0</v>
      </c>
      <c r="E4599" s="58"/>
      <c r="F4599" s="95"/>
      <c r="G4599" s="7">
        <v>0</v>
      </c>
      <c r="H4599" s="58"/>
      <c r="I4599" s="95"/>
      <c r="J4599" s="7">
        <v>0</v>
      </c>
      <c r="L4599" s="59"/>
      <c r="M4599" s="7">
        <v>0</v>
      </c>
    </row>
    <row r="4600" spans="2:13" customFormat="1" hidden="1">
      <c r="B4600" s="5" t="s">
        <v>4356</v>
      </c>
      <c r="C4600" s="9" t="s">
        <v>383</v>
      </c>
      <c r="D4600" s="7">
        <v>0</v>
      </c>
      <c r="E4600" s="58"/>
      <c r="F4600" s="95"/>
      <c r="G4600" s="7">
        <v>0</v>
      </c>
      <c r="H4600" s="58"/>
      <c r="I4600" s="95"/>
      <c r="J4600" s="7">
        <v>0</v>
      </c>
      <c r="L4600" s="59"/>
      <c r="M4600" s="7">
        <v>0</v>
      </c>
    </row>
    <row r="4601" spans="2:13" customFormat="1" hidden="1">
      <c r="B4601" s="5" t="s">
        <v>4357</v>
      </c>
      <c r="C4601" s="9" t="s">
        <v>384</v>
      </c>
      <c r="D4601" s="7">
        <v>0</v>
      </c>
      <c r="E4601" s="58"/>
      <c r="F4601" s="95"/>
      <c r="G4601" s="7">
        <v>0</v>
      </c>
      <c r="H4601" s="58"/>
      <c r="I4601" s="95"/>
      <c r="J4601" s="7">
        <v>0</v>
      </c>
      <c r="L4601" s="59"/>
      <c r="M4601" s="7">
        <v>0</v>
      </c>
    </row>
    <row r="4602" spans="2:13" customFormat="1" hidden="1">
      <c r="B4602" s="5" t="s">
        <v>4358</v>
      </c>
      <c r="C4602" s="9" t="s">
        <v>386</v>
      </c>
      <c r="D4602" s="7">
        <v>0</v>
      </c>
      <c r="E4602" s="58"/>
      <c r="F4602" s="95"/>
      <c r="G4602" s="7">
        <v>0</v>
      </c>
      <c r="H4602" s="58"/>
      <c r="I4602" s="95"/>
      <c r="J4602" s="7">
        <v>0</v>
      </c>
      <c r="L4602" s="59"/>
      <c r="M4602" s="7">
        <v>0</v>
      </c>
    </row>
    <row r="4603" spans="2:13" customFormat="1" hidden="1">
      <c r="B4603" s="5" t="s">
        <v>4359</v>
      </c>
      <c r="C4603" s="9" t="s">
        <v>388</v>
      </c>
      <c r="D4603" s="7">
        <v>0</v>
      </c>
      <c r="E4603" s="58"/>
      <c r="F4603" s="95"/>
      <c r="G4603" s="7">
        <v>0</v>
      </c>
      <c r="H4603" s="58"/>
      <c r="I4603" s="95"/>
      <c r="J4603" s="7">
        <v>0</v>
      </c>
      <c r="L4603" s="59"/>
      <c r="M4603" s="7">
        <v>0</v>
      </c>
    </row>
    <row r="4604" spans="2:13" customFormat="1" hidden="1">
      <c r="B4604" s="1" t="s">
        <v>4360</v>
      </c>
      <c r="C4604" s="4" t="s">
        <v>390</v>
      </c>
      <c r="D4604" s="10">
        <f>SUM(D4605:D4616)</f>
        <v>0</v>
      </c>
      <c r="E4604" s="58"/>
      <c r="F4604" s="96"/>
      <c r="G4604" s="10">
        <f>SUM(G4605:G4616)</f>
        <v>0</v>
      </c>
      <c r="H4604" s="58"/>
      <c r="I4604" s="96"/>
      <c r="J4604" s="10">
        <f>SUM(J4605:J4616)</f>
        <v>0</v>
      </c>
      <c r="L4604" s="59"/>
      <c r="M4604" s="10">
        <f>SUM(M4605:M4616)</f>
        <v>0</v>
      </c>
    </row>
    <row r="4605" spans="2:13" customFormat="1" hidden="1">
      <c r="B4605" s="5" t="s">
        <v>4361</v>
      </c>
      <c r="C4605" s="9" t="s">
        <v>392</v>
      </c>
      <c r="D4605" s="7">
        <v>0</v>
      </c>
      <c r="E4605" s="58"/>
      <c r="F4605" s="95"/>
      <c r="G4605" s="7">
        <v>0</v>
      </c>
      <c r="H4605" s="58"/>
      <c r="I4605" s="95"/>
      <c r="J4605" s="7">
        <v>0</v>
      </c>
      <c r="L4605" s="59"/>
      <c r="M4605" s="7">
        <v>0</v>
      </c>
    </row>
    <row r="4606" spans="2:13" customFormat="1" hidden="1">
      <c r="B4606" s="5" t="s">
        <v>4362</v>
      </c>
      <c r="C4606" s="9" t="s">
        <v>394</v>
      </c>
      <c r="D4606" s="7">
        <v>0</v>
      </c>
      <c r="E4606" s="58"/>
      <c r="F4606" s="95"/>
      <c r="G4606" s="7">
        <v>0</v>
      </c>
      <c r="H4606" s="58"/>
      <c r="I4606" s="95"/>
      <c r="J4606" s="7">
        <v>0</v>
      </c>
      <c r="L4606" s="59"/>
      <c r="M4606" s="7">
        <v>0</v>
      </c>
    </row>
    <row r="4607" spans="2:13" customFormat="1" hidden="1">
      <c r="B4607" s="5" t="s">
        <v>4363</v>
      </c>
      <c r="C4607" s="9" t="s">
        <v>396</v>
      </c>
      <c r="D4607" s="7">
        <v>0</v>
      </c>
      <c r="E4607" s="58"/>
      <c r="F4607" s="95"/>
      <c r="G4607" s="7">
        <v>0</v>
      </c>
      <c r="H4607" s="58"/>
      <c r="I4607" s="95"/>
      <c r="J4607" s="7">
        <v>0</v>
      </c>
      <c r="L4607" s="59"/>
      <c r="M4607" s="7">
        <v>0</v>
      </c>
    </row>
    <row r="4608" spans="2:13" customFormat="1" hidden="1">
      <c r="B4608" s="5" t="s">
        <v>4364</v>
      </c>
      <c r="C4608" s="9" t="s">
        <v>398</v>
      </c>
      <c r="D4608" s="7">
        <v>0</v>
      </c>
      <c r="E4608" s="58"/>
      <c r="F4608" s="95"/>
      <c r="G4608" s="7">
        <v>0</v>
      </c>
      <c r="H4608" s="58"/>
      <c r="I4608" s="95"/>
      <c r="J4608" s="7">
        <v>0</v>
      </c>
      <c r="L4608" s="59"/>
      <c r="M4608" s="7">
        <v>0</v>
      </c>
    </row>
    <row r="4609" spans="2:13" customFormat="1" hidden="1">
      <c r="B4609" s="5" t="s">
        <v>4365</v>
      </c>
      <c r="C4609" s="9" t="s">
        <v>400</v>
      </c>
      <c r="D4609" s="7">
        <v>0</v>
      </c>
      <c r="E4609" s="58"/>
      <c r="F4609" s="95"/>
      <c r="G4609" s="7">
        <v>0</v>
      </c>
      <c r="H4609" s="58"/>
      <c r="I4609" s="95"/>
      <c r="J4609" s="7">
        <v>0</v>
      </c>
      <c r="L4609" s="59"/>
      <c r="M4609" s="7">
        <v>0</v>
      </c>
    </row>
    <row r="4610" spans="2:13" customFormat="1" hidden="1">
      <c r="B4610" s="5" t="s">
        <v>4366</v>
      </c>
      <c r="C4610" s="9" t="s">
        <v>402</v>
      </c>
      <c r="D4610" s="7">
        <v>0</v>
      </c>
      <c r="E4610" s="58"/>
      <c r="F4610" s="95"/>
      <c r="G4610" s="7">
        <v>0</v>
      </c>
      <c r="H4610" s="58"/>
      <c r="I4610" s="95"/>
      <c r="J4610" s="7">
        <v>0</v>
      </c>
      <c r="L4610" s="59"/>
      <c r="M4610" s="7">
        <v>0</v>
      </c>
    </row>
    <row r="4611" spans="2:13" customFormat="1" hidden="1">
      <c r="B4611" s="5" t="s">
        <v>4367</v>
      </c>
      <c r="C4611" s="9" t="s">
        <v>404</v>
      </c>
      <c r="D4611" s="7">
        <v>0</v>
      </c>
      <c r="E4611" s="58"/>
      <c r="F4611" s="95"/>
      <c r="G4611" s="7">
        <v>0</v>
      </c>
      <c r="H4611" s="58"/>
      <c r="I4611" s="95"/>
      <c r="J4611" s="7">
        <v>0</v>
      </c>
      <c r="L4611" s="59"/>
      <c r="M4611" s="7">
        <v>0</v>
      </c>
    </row>
    <row r="4612" spans="2:13" customFormat="1" hidden="1">
      <c r="B4612" s="5" t="s">
        <v>4368</v>
      </c>
      <c r="C4612" s="9" t="s">
        <v>406</v>
      </c>
      <c r="D4612" s="7">
        <v>0</v>
      </c>
      <c r="E4612" s="58"/>
      <c r="F4612" s="95"/>
      <c r="G4612" s="7">
        <v>0</v>
      </c>
      <c r="H4612" s="58"/>
      <c r="I4612" s="95"/>
      <c r="J4612" s="7">
        <v>0</v>
      </c>
      <c r="L4612" s="59"/>
      <c r="M4612" s="7">
        <v>0</v>
      </c>
    </row>
    <row r="4613" spans="2:13" customFormat="1" hidden="1">
      <c r="B4613" s="5" t="s">
        <v>4369</v>
      </c>
      <c r="C4613" s="9" t="s">
        <v>408</v>
      </c>
      <c r="D4613" s="7">
        <v>0</v>
      </c>
      <c r="E4613" s="58"/>
      <c r="F4613" s="95"/>
      <c r="G4613" s="7">
        <v>0</v>
      </c>
      <c r="H4613" s="58"/>
      <c r="I4613" s="95"/>
      <c r="J4613" s="7">
        <v>0</v>
      </c>
      <c r="L4613" s="59"/>
      <c r="M4613" s="7">
        <v>0</v>
      </c>
    </row>
    <row r="4614" spans="2:13" customFormat="1" hidden="1">
      <c r="B4614" s="5" t="s">
        <v>4370</v>
      </c>
      <c r="C4614" s="9" t="s">
        <v>410</v>
      </c>
      <c r="D4614" s="7">
        <v>0</v>
      </c>
      <c r="E4614" s="58"/>
      <c r="F4614" s="95"/>
      <c r="G4614" s="7">
        <v>0</v>
      </c>
      <c r="H4614" s="58"/>
      <c r="I4614" s="95"/>
      <c r="J4614" s="7">
        <v>0</v>
      </c>
      <c r="L4614" s="59"/>
      <c r="M4614" s="7">
        <v>0</v>
      </c>
    </row>
    <row r="4615" spans="2:13" customFormat="1" hidden="1">
      <c r="B4615" s="5" t="s">
        <v>4371</v>
      </c>
      <c r="C4615" s="9" t="s">
        <v>412</v>
      </c>
      <c r="D4615" s="7">
        <v>0</v>
      </c>
      <c r="E4615" s="58"/>
      <c r="F4615" s="95"/>
      <c r="G4615" s="7">
        <v>0</v>
      </c>
      <c r="H4615" s="58"/>
      <c r="I4615" s="95"/>
      <c r="J4615" s="7">
        <v>0</v>
      </c>
      <c r="L4615" s="59"/>
      <c r="M4615" s="7">
        <v>0</v>
      </c>
    </row>
    <row r="4616" spans="2:13" customFormat="1" hidden="1">
      <c r="B4616" s="5" t="s">
        <v>4372</v>
      </c>
      <c r="C4616" s="9" t="s">
        <v>414</v>
      </c>
      <c r="D4616" s="7">
        <v>0</v>
      </c>
      <c r="E4616" s="58"/>
      <c r="F4616" s="95"/>
      <c r="G4616" s="7">
        <v>0</v>
      </c>
      <c r="H4616" s="58"/>
      <c r="I4616" s="95"/>
      <c r="J4616" s="7">
        <v>0</v>
      </c>
      <c r="L4616" s="59"/>
      <c r="M4616" s="7">
        <v>0</v>
      </c>
    </row>
    <row r="4617" spans="2:13" customFormat="1" hidden="1">
      <c r="B4617" s="1" t="s">
        <v>4373</v>
      </c>
      <c r="C4617" s="4" t="s">
        <v>415</v>
      </c>
      <c r="D4617" s="10">
        <f>SUM(D4618:D4622)</f>
        <v>0</v>
      </c>
      <c r="E4617" s="58"/>
      <c r="F4617" s="96"/>
      <c r="G4617" s="10">
        <f>SUM(G4618:G4622)</f>
        <v>0</v>
      </c>
      <c r="H4617" s="58"/>
      <c r="I4617" s="96"/>
      <c r="J4617" s="10">
        <f>SUM(J4618:J4622)</f>
        <v>0</v>
      </c>
      <c r="L4617" s="59"/>
      <c r="M4617" s="10">
        <f>SUM(M4618:M4622)</f>
        <v>0</v>
      </c>
    </row>
    <row r="4618" spans="2:13" customFormat="1" hidden="1">
      <c r="B4618" s="5" t="s">
        <v>4374</v>
      </c>
      <c r="C4618" s="9" t="s">
        <v>416</v>
      </c>
      <c r="D4618" s="7">
        <v>0</v>
      </c>
      <c r="E4618" s="58"/>
      <c r="F4618" s="95"/>
      <c r="G4618" s="7">
        <v>0</v>
      </c>
      <c r="H4618" s="58"/>
      <c r="I4618" s="95"/>
      <c r="J4618" s="7">
        <v>0</v>
      </c>
      <c r="L4618" s="59"/>
      <c r="M4618" s="7">
        <v>0</v>
      </c>
    </row>
    <row r="4619" spans="2:13" customFormat="1" hidden="1">
      <c r="B4619" s="5" t="s">
        <v>4375</v>
      </c>
      <c r="C4619" s="9" t="s">
        <v>418</v>
      </c>
      <c r="D4619" s="7">
        <v>0</v>
      </c>
      <c r="E4619" s="58"/>
      <c r="F4619" s="95"/>
      <c r="G4619" s="7">
        <v>0</v>
      </c>
      <c r="H4619" s="58"/>
      <c r="I4619" s="95"/>
      <c r="J4619" s="7">
        <v>0</v>
      </c>
      <c r="L4619" s="59"/>
      <c r="M4619" s="7">
        <v>0</v>
      </c>
    </row>
    <row r="4620" spans="2:13" customFormat="1" hidden="1">
      <c r="B4620" s="5" t="s">
        <v>4376</v>
      </c>
      <c r="C4620" s="9" t="s">
        <v>420</v>
      </c>
      <c r="D4620" s="7">
        <v>0</v>
      </c>
      <c r="E4620" s="58"/>
      <c r="F4620" s="95"/>
      <c r="G4620" s="7">
        <v>0</v>
      </c>
      <c r="H4620" s="58"/>
      <c r="I4620" s="95"/>
      <c r="J4620" s="7">
        <v>0</v>
      </c>
      <c r="L4620" s="59"/>
      <c r="M4620" s="7">
        <v>0</v>
      </c>
    </row>
    <row r="4621" spans="2:13" customFormat="1" hidden="1">
      <c r="B4621" s="5" t="s">
        <v>4377</v>
      </c>
      <c r="C4621" s="9" t="s">
        <v>422</v>
      </c>
      <c r="D4621" s="7">
        <v>0</v>
      </c>
      <c r="E4621" s="58"/>
      <c r="F4621" s="95"/>
      <c r="G4621" s="7">
        <v>0</v>
      </c>
      <c r="H4621" s="58"/>
      <c r="I4621" s="95"/>
      <c r="J4621" s="7">
        <v>0</v>
      </c>
      <c r="L4621" s="59"/>
      <c r="M4621" s="7">
        <v>0</v>
      </c>
    </row>
    <row r="4622" spans="2:13" customFormat="1" hidden="1">
      <c r="B4622" s="5" t="s">
        <v>4378</v>
      </c>
      <c r="C4622" s="9" t="s">
        <v>424</v>
      </c>
      <c r="D4622" s="7">
        <v>0</v>
      </c>
      <c r="E4622" s="58"/>
      <c r="F4622" s="95"/>
      <c r="G4622" s="7">
        <v>0</v>
      </c>
      <c r="H4622" s="58"/>
      <c r="I4622" s="95"/>
      <c r="J4622" s="7">
        <v>0</v>
      </c>
      <c r="L4622" s="59"/>
      <c r="M4622" s="7">
        <v>0</v>
      </c>
    </row>
    <row r="4623" spans="2:13" customFormat="1" hidden="1">
      <c r="B4623" s="1" t="s">
        <v>5501</v>
      </c>
      <c r="C4623" s="4" t="s">
        <v>425</v>
      </c>
      <c r="D4623" s="10">
        <f>SUM(D4624:D4628)</f>
        <v>0</v>
      </c>
      <c r="E4623" s="58"/>
      <c r="F4623" s="96"/>
      <c r="G4623" s="10">
        <f>SUM(G4624:G4628)</f>
        <v>0</v>
      </c>
      <c r="H4623" s="58"/>
      <c r="I4623" s="96"/>
      <c r="J4623" s="10">
        <f>SUM(J4624:J4628)</f>
        <v>0</v>
      </c>
      <c r="L4623" s="59"/>
      <c r="M4623" s="10">
        <f>SUM(M4624:M4628)</f>
        <v>0</v>
      </c>
    </row>
    <row r="4624" spans="2:13" customFormat="1" hidden="1">
      <c r="B4624" s="5" t="s">
        <v>5502</v>
      </c>
      <c r="C4624" s="9" t="s">
        <v>426</v>
      </c>
      <c r="D4624" s="7">
        <v>0</v>
      </c>
      <c r="E4624" s="58"/>
      <c r="F4624" s="95"/>
      <c r="G4624" s="7">
        <v>0</v>
      </c>
      <c r="H4624" s="58"/>
      <c r="I4624" s="95"/>
      <c r="J4624" s="7">
        <v>0</v>
      </c>
      <c r="L4624" s="59"/>
      <c r="M4624" s="7">
        <v>0</v>
      </c>
    </row>
    <row r="4625" spans="2:13" customFormat="1" hidden="1">
      <c r="B4625" s="5" t="s">
        <v>5503</v>
      </c>
      <c r="C4625" s="9" t="s">
        <v>427</v>
      </c>
      <c r="D4625" s="7">
        <v>0</v>
      </c>
      <c r="E4625" s="58"/>
      <c r="F4625" s="95"/>
      <c r="G4625" s="7">
        <v>0</v>
      </c>
      <c r="H4625" s="58"/>
      <c r="I4625" s="95"/>
      <c r="J4625" s="7">
        <v>0</v>
      </c>
      <c r="L4625" s="59"/>
      <c r="M4625" s="7">
        <v>0</v>
      </c>
    </row>
    <row r="4626" spans="2:13" customFormat="1" hidden="1">
      <c r="B4626" s="5" t="s">
        <v>5504</v>
      </c>
      <c r="C4626" s="9" t="s">
        <v>428</v>
      </c>
      <c r="D4626" s="7">
        <v>0</v>
      </c>
      <c r="E4626" s="58"/>
      <c r="F4626" s="95"/>
      <c r="G4626" s="7">
        <v>0</v>
      </c>
      <c r="H4626" s="58"/>
      <c r="I4626" s="95"/>
      <c r="J4626" s="7">
        <v>0</v>
      </c>
      <c r="L4626" s="59"/>
      <c r="M4626" s="7">
        <v>0</v>
      </c>
    </row>
    <row r="4627" spans="2:13" customFormat="1" hidden="1">
      <c r="B4627" s="5" t="s">
        <v>5505</v>
      </c>
      <c r="C4627" s="9" t="s">
        <v>429</v>
      </c>
      <c r="D4627" s="7">
        <v>0</v>
      </c>
      <c r="E4627" s="58"/>
      <c r="F4627" s="95"/>
      <c r="G4627" s="7">
        <v>0</v>
      </c>
      <c r="H4627" s="58"/>
      <c r="I4627" s="95"/>
      <c r="J4627" s="7">
        <v>0</v>
      </c>
      <c r="L4627" s="59"/>
      <c r="M4627" s="7">
        <v>0</v>
      </c>
    </row>
    <row r="4628" spans="2:13" customFormat="1" hidden="1">
      <c r="B4628" s="5" t="s">
        <v>5506</v>
      </c>
      <c r="C4628" s="9" t="s">
        <v>430</v>
      </c>
      <c r="D4628" s="7">
        <v>0</v>
      </c>
      <c r="E4628" s="58"/>
      <c r="F4628" s="95"/>
      <c r="G4628" s="7">
        <v>0</v>
      </c>
      <c r="H4628" s="58"/>
      <c r="I4628" s="95"/>
      <c r="J4628" s="7">
        <v>0</v>
      </c>
      <c r="L4628" s="59"/>
      <c r="M4628" s="7">
        <v>0</v>
      </c>
    </row>
    <row r="4629" spans="2:13" customFormat="1" hidden="1">
      <c r="B4629" s="1" t="s">
        <v>4379</v>
      </c>
      <c r="C4629" s="4" t="s">
        <v>432</v>
      </c>
      <c r="D4629" s="10">
        <f>D4630+D4639+D4642+D4650+D4659+D4662</f>
        <v>0</v>
      </c>
      <c r="E4629" s="58"/>
      <c r="F4629" s="96"/>
      <c r="G4629" s="10">
        <f>G4630+G4639+G4642+G4650+G4659+G4662</f>
        <v>0</v>
      </c>
      <c r="H4629" s="58"/>
      <c r="I4629" s="96"/>
      <c r="J4629" s="10">
        <f>J4630+J4639+J4642+J4650+J4659+J4662</f>
        <v>0</v>
      </c>
      <c r="L4629" s="59"/>
      <c r="M4629" s="10">
        <f>M4630+M4639+M4642+M4650+M4659+M4662</f>
        <v>0</v>
      </c>
    </row>
    <row r="4630" spans="2:13" customFormat="1" hidden="1">
      <c r="B4630" s="1" t="s">
        <v>4380</v>
      </c>
      <c r="C4630" s="4" t="s">
        <v>434</v>
      </c>
      <c r="D4630" s="10">
        <f>SUM(D4631:D4638)</f>
        <v>0</v>
      </c>
      <c r="E4630" s="58"/>
      <c r="F4630" s="96"/>
      <c r="G4630" s="10">
        <f>SUM(G4631:G4638)</f>
        <v>0</v>
      </c>
      <c r="H4630" s="58"/>
      <c r="I4630" s="96"/>
      <c r="J4630" s="10">
        <f>SUM(J4631:J4638)</f>
        <v>0</v>
      </c>
      <c r="L4630" s="59"/>
      <c r="M4630" s="10">
        <f>SUM(M4631:M4638)</f>
        <v>0</v>
      </c>
    </row>
    <row r="4631" spans="2:13" customFormat="1" hidden="1">
      <c r="B4631" s="5" t="s">
        <v>4381</v>
      </c>
      <c r="C4631" s="9" t="s">
        <v>436</v>
      </c>
      <c r="D4631" s="7">
        <v>0</v>
      </c>
      <c r="E4631" s="58"/>
      <c r="F4631" s="95"/>
      <c r="G4631" s="7">
        <v>0</v>
      </c>
      <c r="H4631" s="58"/>
      <c r="I4631" s="95"/>
      <c r="J4631" s="7">
        <v>0</v>
      </c>
      <c r="L4631" s="59"/>
      <c r="M4631" s="7">
        <v>0</v>
      </c>
    </row>
    <row r="4632" spans="2:13" customFormat="1" hidden="1">
      <c r="B4632" s="5" t="s">
        <v>4382</v>
      </c>
      <c r="C4632" s="9" t="s">
        <v>438</v>
      </c>
      <c r="D4632" s="7">
        <v>0</v>
      </c>
      <c r="E4632" s="58"/>
      <c r="F4632" s="95"/>
      <c r="G4632" s="7">
        <v>0</v>
      </c>
      <c r="H4632" s="58"/>
      <c r="I4632" s="95"/>
      <c r="J4632" s="7">
        <v>0</v>
      </c>
      <c r="L4632" s="59"/>
      <c r="M4632" s="7">
        <v>0</v>
      </c>
    </row>
    <row r="4633" spans="2:13" customFormat="1" hidden="1">
      <c r="B4633" s="5" t="s">
        <v>4383</v>
      </c>
      <c r="C4633" s="9" t="s">
        <v>2445</v>
      </c>
      <c r="D4633" s="7">
        <v>0</v>
      </c>
      <c r="E4633" s="58"/>
      <c r="F4633" s="95"/>
      <c r="G4633" s="7">
        <v>0</v>
      </c>
      <c r="H4633" s="58"/>
      <c r="I4633" s="95"/>
      <c r="J4633" s="7">
        <v>0</v>
      </c>
      <c r="L4633" s="59"/>
      <c r="M4633" s="7">
        <v>0</v>
      </c>
    </row>
    <row r="4634" spans="2:13" customFormat="1" hidden="1">
      <c r="B4634" s="5" t="s">
        <v>4384</v>
      </c>
      <c r="C4634" s="9" t="s">
        <v>441</v>
      </c>
      <c r="D4634" s="7">
        <v>0</v>
      </c>
      <c r="E4634" s="58"/>
      <c r="F4634" s="95"/>
      <c r="G4634" s="7">
        <v>0</v>
      </c>
      <c r="H4634" s="58"/>
      <c r="I4634" s="95"/>
      <c r="J4634" s="7">
        <v>0</v>
      </c>
      <c r="L4634" s="59"/>
      <c r="M4634" s="7">
        <v>0</v>
      </c>
    </row>
    <row r="4635" spans="2:13" customFormat="1" hidden="1">
      <c r="B4635" s="5" t="s">
        <v>4385</v>
      </c>
      <c r="C4635" s="9" t="s">
        <v>443</v>
      </c>
      <c r="D4635" s="7">
        <v>0</v>
      </c>
      <c r="E4635" s="58"/>
      <c r="F4635" s="95"/>
      <c r="G4635" s="7">
        <v>0</v>
      </c>
      <c r="H4635" s="58"/>
      <c r="I4635" s="95"/>
      <c r="J4635" s="7">
        <v>0</v>
      </c>
      <c r="L4635" s="59"/>
      <c r="M4635" s="7">
        <v>0</v>
      </c>
    </row>
    <row r="4636" spans="2:13" customFormat="1" hidden="1">
      <c r="B4636" s="5" t="s">
        <v>4386</v>
      </c>
      <c r="C4636" s="9" t="s">
        <v>445</v>
      </c>
      <c r="D4636" s="7">
        <v>0</v>
      </c>
      <c r="E4636" s="58"/>
      <c r="F4636" s="95"/>
      <c r="G4636" s="7">
        <v>0</v>
      </c>
      <c r="H4636" s="58"/>
      <c r="I4636" s="95"/>
      <c r="J4636" s="7">
        <v>0</v>
      </c>
      <c r="L4636" s="59"/>
      <c r="M4636" s="7">
        <v>0</v>
      </c>
    </row>
    <row r="4637" spans="2:13" customFormat="1" hidden="1">
      <c r="B4637" s="5" t="s">
        <v>4387</v>
      </c>
      <c r="C4637" s="9" t="s">
        <v>2446</v>
      </c>
      <c r="D4637" s="7">
        <v>0</v>
      </c>
      <c r="E4637" s="58"/>
      <c r="F4637" s="95"/>
      <c r="G4637" s="7">
        <v>0</v>
      </c>
      <c r="H4637" s="58"/>
      <c r="I4637" s="95"/>
      <c r="J4637" s="7">
        <v>0</v>
      </c>
      <c r="L4637" s="59"/>
      <c r="M4637" s="7">
        <v>0</v>
      </c>
    </row>
    <row r="4638" spans="2:13" customFormat="1" hidden="1">
      <c r="B4638" s="5" t="s">
        <v>4388</v>
      </c>
      <c r="C4638" s="9" t="s">
        <v>448</v>
      </c>
      <c r="D4638" s="7">
        <v>0</v>
      </c>
      <c r="E4638" s="58"/>
      <c r="F4638" s="95"/>
      <c r="G4638" s="7">
        <v>0</v>
      </c>
      <c r="H4638" s="58"/>
      <c r="I4638" s="95"/>
      <c r="J4638" s="7">
        <v>0</v>
      </c>
      <c r="L4638" s="59"/>
      <c r="M4638" s="7">
        <v>0</v>
      </c>
    </row>
    <row r="4639" spans="2:13" customFormat="1" hidden="1">
      <c r="B4639" s="1" t="s">
        <v>4389</v>
      </c>
      <c r="C4639" s="4" t="s">
        <v>450</v>
      </c>
      <c r="D4639" s="10">
        <f>SUM(D4640:D4641)</f>
        <v>0</v>
      </c>
      <c r="E4639" s="58"/>
      <c r="F4639" s="96"/>
      <c r="G4639" s="10">
        <f>SUM(G4640:G4641)</f>
        <v>0</v>
      </c>
      <c r="H4639" s="58"/>
      <c r="I4639" s="96"/>
      <c r="J4639" s="10">
        <f>SUM(J4640:J4641)</f>
        <v>0</v>
      </c>
      <c r="L4639" s="59"/>
      <c r="M4639" s="10">
        <f>SUM(M4640:M4641)</f>
        <v>0</v>
      </c>
    </row>
    <row r="4640" spans="2:13" customFormat="1" hidden="1">
      <c r="B4640" s="5" t="s">
        <v>4390</v>
      </c>
      <c r="C4640" s="9" t="s">
        <v>452</v>
      </c>
      <c r="D4640" s="7">
        <v>0</v>
      </c>
      <c r="E4640" s="58"/>
      <c r="F4640" s="95"/>
      <c r="G4640" s="7">
        <v>0</v>
      </c>
      <c r="H4640" s="58"/>
      <c r="I4640" s="95"/>
      <c r="J4640" s="7">
        <v>0</v>
      </c>
      <c r="L4640" s="59"/>
      <c r="M4640" s="7">
        <v>0</v>
      </c>
    </row>
    <row r="4641" spans="2:13" customFormat="1" hidden="1">
      <c r="B4641" s="5" t="s">
        <v>4391</v>
      </c>
      <c r="C4641" s="9" t="s">
        <v>454</v>
      </c>
      <c r="D4641" s="7">
        <v>0</v>
      </c>
      <c r="E4641" s="58"/>
      <c r="F4641" s="95"/>
      <c r="G4641" s="7">
        <v>0</v>
      </c>
      <c r="H4641" s="58"/>
      <c r="I4641" s="95"/>
      <c r="J4641" s="7">
        <v>0</v>
      </c>
      <c r="L4641" s="59"/>
      <c r="M4641" s="7">
        <v>0</v>
      </c>
    </row>
    <row r="4642" spans="2:13" customFormat="1" hidden="1">
      <c r="B4642" s="1" t="s">
        <v>4392</v>
      </c>
      <c r="C4642" s="4" t="s">
        <v>456</v>
      </c>
      <c r="D4642" s="10">
        <f>SUM(D4643:D4649)</f>
        <v>0</v>
      </c>
      <c r="E4642" s="58"/>
      <c r="F4642" s="96"/>
      <c r="G4642" s="10">
        <f>SUM(G4643:G4649)</f>
        <v>0</v>
      </c>
      <c r="H4642" s="58"/>
      <c r="I4642" s="96"/>
      <c r="J4642" s="10">
        <f>SUM(J4643:J4649)</f>
        <v>0</v>
      </c>
      <c r="L4642" s="59"/>
      <c r="M4642" s="10">
        <f>SUM(M4643:M4649)</f>
        <v>0</v>
      </c>
    </row>
    <row r="4643" spans="2:13" customFormat="1" hidden="1">
      <c r="B4643" s="5" t="s">
        <v>4393</v>
      </c>
      <c r="C4643" s="9" t="s">
        <v>458</v>
      </c>
      <c r="D4643" s="7">
        <v>0</v>
      </c>
      <c r="E4643" s="58"/>
      <c r="F4643" s="95"/>
      <c r="G4643" s="7">
        <v>0</v>
      </c>
      <c r="H4643" s="58"/>
      <c r="I4643" s="95"/>
      <c r="J4643" s="7">
        <v>0</v>
      </c>
      <c r="L4643" s="59"/>
      <c r="M4643" s="7">
        <v>0</v>
      </c>
    </row>
    <row r="4644" spans="2:13" customFormat="1" hidden="1">
      <c r="B4644" s="5" t="s">
        <v>4394</v>
      </c>
      <c r="C4644" s="9" t="s">
        <v>460</v>
      </c>
      <c r="D4644" s="7">
        <v>0</v>
      </c>
      <c r="E4644" s="58"/>
      <c r="F4644" s="95"/>
      <c r="G4644" s="7">
        <v>0</v>
      </c>
      <c r="H4644" s="58"/>
      <c r="I4644" s="95"/>
      <c r="J4644" s="7">
        <v>0</v>
      </c>
      <c r="L4644" s="59"/>
      <c r="M4644" s="7">
        <v>0</v>
      </c>
    </row>
    <row r="4645" spans="2:13" customFormat="1" hidden="1">
      <c r="B4645" s="5" t="s">
        <v>4395</v>
      </c>
      <c r="C4645" s="9" t="s">
        <v>462</v>
      </c>
      <c r="D4645" s="7">
        <v>0</v>
      </c>
      <c r="E4645" s="58"/>
      <c r="F4645" s="95"/>
      <c r="G4645" s="7">
        <v>0</v>
      </c>
      <c r="H4645" s="58"/>
      <c r="I4645" s="95"/>
      <c r="J4645" s="7">
        <v>0</v>
      </c>
      <c r="L4645" s="59"/>
      <c r="M4645" s="7">
        <v>0</v>
      </c>
    </row>
    <row r="4646" spans="2:13" customFormat="1" hidden="1">
      <c r="B4646" s="5" t="s">
        <v>4396</v>
      </c>
      <c r="C4646" s="9" t="s">
        <v>464</v>
      </c>
      <c r="D4646" s="7">
        <v>0</v>
      </c>
      <c r="E4646" s="58"/>
      <c r="F4646" s="95"/>
      <c r="G4646" s="7">
        <v>0</v>
      </c>
      <c r="H4646" s="58"/>
      <c r="I4646" s="95"/>
      <c r="J4646" s="7">
        <v>0</v>
      </c>
      <c r="L4646" s="59"/>
      <c r="M4646" s="7">
        <v>0</v>
      </c>
    </row>
    <row r="4647" spans="2:13" customFormat="1" hidden="1">
      <c r="B4647" s="5" t="s">
        <v>4397</v>
      </c>
      <c r="C4647" s="9" t="s">
        <v>466</v>
      </c>
      <c r="D4647" s="7">
        <v>0</v>
      </c>
      <c r="E4647" s="58"/>
      <c r="F4647" s="95"/>
      <c r="G4647" s="7">
        <v>0</v>
      </c>
      <c r="H4647" s="58"/>
      <c r="I4647" s="95"/>
      <c r="J4647" s="7">
        <v>0</v>
      </c>
      <c r="L4647" s="59"/>
      <c r="M4647" s="7">
        <v>0</v>
      </c>
    </row>
    <row r="4648" spans="2:13" customFormat="1" hidden="1">
      <c r="B4648" s="5" t="s">
        <v>4398</v>
      </c>
      <c r="C4648" s="9" t="s">
        <v>468</v>
      </c>
      <c r="D4648" s="7">
        <v>0</v>
      </c>
      <c r="E4648" s="58"/>
      <c r="F4648" s="95"/>
      <c r="G4648" s="7">
        <v>0</v>
      </c>
      <c r="H4648" s="58"/>
      <c r="I4648" s="95"/>
      <c r="J4648" s="7">
        <v>0</v>
      </c>
      <c r="L4648" s="59"/>
      <c r="M4648" s="7">
        <v>0</v>
      </c>
    </row>
    <row r="4649" spans="2:13" customFormat="1" hidden="1">
      <c r="B4649" s="5" t="s">
        <v>4399</v>
      </c>
      <c r="C4649" s="9" t="s">
        <v>470</v>
      </c>
      <c r="D4649" s="7">
        <v>0</v>
      </c>
      <c r="E4649" s="58"/>
      <c r="F4649" s="95"/>
      <c r="G4649" s="7">
        <v>0</v>
      </c>
      <c r="H4649" s="58"/>
      <c r="I4649" s="95"/>
      <c r="J4649" s="7">
        <v>0</v>
      </c>
      <c r="L4649" s="59"/>
      <c r="M4649" s="7">
        <v>0</v>
      </c>
    </row>
    <row r="4650" spans="2:13" customFormat="1" hidden="1">
      <c r="B4650" s="1" t="s">
        <v>4400</v>
      </c>
      <c r="C4650" s="4" t="s">
        <v>472</v>
      </c>
      <c r="D4650" s="10">
        <f>SUM(D4651:D4658)</f>
        <v>0</v>
      </c>
      <c r="E4650" s="58"/>
      <c r="F4650" s="96"/>
      <c r="G4650" s="10">
        <f>SUM(G4651:G4658)</f>
        <v>0</v>
      </c>
      <c r="H4650" s="58"/>
      <c r="I4650" s="96"/>
      <c r="J4650" s="10">
        <f>SUM(J4651:J4658)</f>
        <v>0</v>
      </c>
      <c r="L4650" s="59"/>
      <c r="M4650" s="10">
        <f>SUM(M4651:M4658)</f>
        <v>0</v>
      </c>
    </row>
    <row r="4651" spans="2:13" customFormat="1" hidden="1">
      <c r="B4651" s="5" t="s">
        <v>4401</v>
      </c>
      <c r="C4651" s="9" t="s">
        <v>474</v>
      </c>
      <c r="D4651" s="7">
        <v>0</v>
      </c>
      <c r="E4651" s="58"/>
      <c r="F4651" s="95"/>
      <c r="G4651" s="7">
        <v>0</v>
      </c>
      <c r="H4651" s="58"/>
      <c r="I4651" s="95"/>
      <c r="J4651" s="7">
        <v>0</v>
      </c>
      <c r="L4651" s="59"/>
      <c r="M4651" s="7">
        <v>0</v>
      </c>
    </row>
    <row r="4652" spans="2:13" customFormat="1" hidden="1">
      <c r="B4652" s="5" t="s">
        <v>4402</v>
      </c>
      <c r="C4652" s="9" t="s">
        <v>476</v>
      </c>
      <c r="D4652" s="7">
        <v>0</v>
      </c>
      <c r="E4652" s="58"/>
      <c r="F4652" s="95"/>
      <c r="G4652" s="7">
        <v>0</v>
      </c>
      <c r="H4652" s="58"/>
      <c r="I4652" s="95"/>
      <c r="J4652" s="7">
        <v>0</v>
      </c>
      <c r="L4652" s="59"/>
      <c r="M4652" s="7">
        <v>0</v>
      </c>
    </row>
    <row r="4653" spans="2:13" customFormat="1" hidden="1">
      <c r="B4653" s="5" t="s">
        <v>4403</v>
      </c>
      <c r="C4653" s="9" t="s">
        <v>478</v>
      </c>
      <c r="D4653" s="7">
        <v>0</v>
      </c>
      <c r="E4653" s="58"/>
      <c r="F4653" s="95"/>
      <c r="G4653" s="7">
        <v>0</v>
      </c>
      <c r="H4653" s="58"/>
      <c r="I4653" s="95"/>
      <c r="J4653" s="7">
        <v>0</v>
      </c>
      <c r="L4653" s="59"/>
      <c r="M4653" s="7">
        <v>0</v>
      </c>
    </row>
    <row r="4654" spans="2:13" customFormat="1" hidden="1">
      <c r="B4654" s="5" t="s">
        <v>4404</v>
      </c>
      <c r="C4654" s="9" t="s">
        <v>480</v>
      </c>
      <c r="D4654" s="7">
        <v>0</v>
      </c>
      <c r="E4654" s="58"/>
      <c r="F4654" s="95"/>
      <c r="G4654" s="7">
        <v>0</v>
      </c>
      <c r="H4654" s="58"/>
      <c r="I4654" s="95"/>
      <c r="J4654" s="7">
        <v>0</v>
      </c>
      <c r="L4654" s="59"/>
      <c r="M4654" s="7">
        <v>0</v>
      </c>
    </row>
    <row r="4655" spans="2:13" customFormat="1" hidden="1">
      <c r="B4655" s="5" t="s">
        <v>4405</v>
      </c>
      <c r="C4655" s="9" t="s">
        <v>482</v>
      </c>
      <c r="D4655" s="7">
        <v>0</v>
      </c>
      <c r="E4655" s="58"/>
      <c r="F4655" s="95"/>
      <c r="G4655" s="7">
        <v>0</v>
      </c>
      <c r="H4655" s="58"/>
      <c r="I4655" s="95"/>
      <c r="J4655" s="7">
        <v>0</v>
      </c>
      <c r="L4655" s="59"/>
      <c r="M4655" s="7">
        <v>0</v>
      </c>
    </row>
    <row r="4656" spans="2:13" customFormat="1" hidden="1">
      <c r="B4656" s="5" t="s">
        <v>4406</v>
      </c>
      <c r="C4656" s="9" t="s">
        <v>484</v>
      </c>
      <c r="D4656" s="7">
        <v>0</v>
      </c>
      <c r="E4656" s="58"/>
      <c r="F4656" s="95"/>
      <c r="G4656" s="7">
        <v>0</v>
      </c>
      <c r="H4656" s="58"/>
      <c r="I4656" s="95"/>
      <c r="J4656" s="7">
        <v>0</v>
      </c>
      <c r="L4656" s="59"/>
      <c r="M4656" s="7">
        <v>0</v>
      </c>
    </row>
    <row r="4657" spans="2:13" customFormat="1" hidden="1">
      <c r="B4657" s="5" t="s">
        <v>4407</v>
      </c>
      <c r="C4657" s="9" t="s">
        <v>486</v>
      </c>
      <c r="D4657" s="7">
        <v>0</v>
      </c>
      <c r="E4657" s="58"/>
      <c r="F4657" s="95"/>
      <c r="G4657" s="7">
        <v>0</v>
      </c>
      <c r="H4657" s="58"/>
      <c r="I4657" s="95"/>
      <c r="J4657" s="7">
        <v>0</v>
      </c>
      <c r="L4657" s="59"/>
      <c r="M4657" s="7">
        <v>0</v>
      </c>
    </row>
    <row r="4658" spans="2:13" customFormat="1" hidden="1">
      <c r="B4658" s="5" t="s">
        <v>4408</v>
      </c>
      <c r="C4658" s="9" t="s">
        <v>488</v>
      </c>
      <c r="D4658" s="7">
        <v>0</v>
      </c>
      <c r="E4658" s="58"/>
      <c r="F4658" s="95"/>
      <c r="G4658" s="7">
        <v>0</v>
      </c>
      <c r="H4658" s="58"/>
      <c r="I4658" s="95"/>
      <c r="J4658" s="7">
        <v>0</v>
      </c>
      <c r="L4658" s="59"/>
      <c r="M4658" s="7">
        <v>0</v>
      </c>
    </row>
    <row r="4659" spans="2:13" customFormat="1" hidden="1">
      <c r="B4659" s="1" t="s">
        <v>4409</v>
      </c>
      <c r="C4659" s="4" t="s">
        <v>490</v>
      </c>
      <c r="D4659" s="10">
        <f>SUM(D4660:D4661)</f>
        <v>0</v>
      </c>
      <c r="E4659" s="58"/>
      <c r="F4659" s="96"/>
      <c r="G4659" s="10">
        <f>SUM(G4660:G4661)</f>
        <v>0</v>
      </c>
      <c r="H4659" s="58"/>
      <c r="I4659" s="96"/>
      <c r="J4659" s="10">
        <f>SUM(J4660:J4661)</f>
        <v>0</v>
      </c>
      <c r="L4659" s="59"/>
      <c r="M4659" s="10">
        <f>SUM(M4660:M4661)</f>
        <v>0</v>
      </c>
    </row>
    <row r="4660" spans="2:13" customFormat="1" hidden="1">
      <c r="B4660" s="5" t="s">
        <v>4410</v>
      </c>
      <c r="C4660" s="9" t="s">
        <v>492</v>
      </c>
      <c r="D4660" s="7">
        <v>0</v>
      </c>
      <c r="E4660" s="58"/>
      <c r="F4660" s="95"/>
      <c r="G4660" s="7">
        <v>0</v>
      </c>
      <c r="H4660" s="58"/>
      <c r="I4660" s="95"/>
      <c r="J4660" s="7">
        <v>0</v>
      </c>
      <c r="L4660" s="59"/>
      <c r="M4660" s="7">
        <v>0</v>
      </c>
    </row>
    <row r="4661" spans="2:13" customFormat="1" hidden="1">
      <c r="B4661" s="5" t="s">
        <v>4410</v>
      </c>
      <c r="C4661" s="9" t="s">
        <v>494</v>
      </c>
      <c r="D4661" s="7">
        <v>0</v>
      </c>
      <c r="E4661" s="58"/>
      <c r="F4661" s="95"/>
      <c r="G4661" s="7">
        <v>0</v>
      </c>
      <c r="H4661" s="58"/>
      <c r="I4661" s="95"/>
      <c r="J4661" s="7">
        <v>0</v>
      </c>
      <c r="L4661" s="59"/>
      <c r="M4661" s="7">
        <v>0</v>
      </c>
    </row>
    <row r="4662" spans="2:13" customFormat="1" hidden="1">
      <c r="B4662" s="1" t="s">
        <v>4411</v>
      </c>
      <c r="C4662" s="4" t="s">
        <v>5519</v>
      </c>
      <c r="D4662" s="10">
        <f>SUM(D4663:D4664)</f>
        <v>0</v>
      </c>
      <c r="E4662" s="58"/>
      <c r="F4662" s="96"/>
      <c r="G4662" s="10">
        <f>SUM(G4663:G4664)</f>
        <v>0</v>
      </c>
      <c r="H4662" s="58"/>
      <c r="I4662" s="96"/>
      <c r="J4662" s="10">
        <f>SUM(J4663:J4664)</f>
        <v>0</v>
      </c>
      <c r="L4662" s="59"/>
      <c r="M4662" s="10">
        <f>SUM(M4663:M4664)</f>
        <v>0</v>
      </c>
    </row>
    <row r="4663" spans="2:13" customFormat="1" hidden="1">
      <c r="B4663" s="5" t="s">
        <v>4412</v>
      </c>
      <c r="C4663" s="9" t="s">
        <v>497</v>
      </c>
      <c r="D4663" s="7">
        <v>0</v>
      </c>
      <c r="E4663" s="58"/>
      <c r="F4663" s="95"/>
      <c r="G4663" s="7">
        <v>0</v>
      </c>
      <c r="H4663" s="58"/>
      <c r="I4663" s="95"/>
      <c r="J4663" s="7">
        <v>0</v>
      </c>
      <c r="L4663" s="59"/>
      <c r="M4663" s="7">
        <v>0</v>
      </c>
    </row>
    <row r="4664" spans="2:13" customFormat="1" hidden="1">
      <c r="B4664" s="5" t="s">
        <v>4413</v>
      </c>
      <c r="C4664" s="9" t="s">
        <v>499</v>
      </c>
      <c r="D4664" s="7">
        <v>0</v>
      </c>
      <c r="E4664" s="58"/>
      <c r="F4664" s="95"/>
      <c r="G4664" s="7">
        <v>0</v>
      </c>
      <c r="H4664" s="58"/>
      <c r="I4664" s="95"/>
      <c r="J4664" s="7">
        <v>0</v>
      </c>
      <c r="L4664" s="59"/>
      <c r="M4664" s="7">
        <v>0</v>
      </c>
    </row>
    <row r="4665" spans="2:13" customFormat="1" hidden="1">
      <c r="B4665" s="1" t="s">
        <v>4414</v>
      </c>
      <c r="C4665" s="4" t="s">
        <v>501</v>
      </c>
      <c r="D4665" s="10">
        <f>D4666+D4675+D4680+D4683+D4690+D4692+D4701+D4711+D4717</f>
        <v>0</v>
      </c>
      <c r="E4665" s="58"/>
      <c r="F4665" s="96"/>
      <c r="G4665" s="10">
        <f>G4666+G4675+G4680+G4683+G4690+G4692+G4701+G4711+G4717</f>
        <v>0</v>
      </c>
      <c r="H4665" s="58"/>
      <c r="I4665" s="96"/>
      <c r="J4665" s="10">
        <f>J4666+J4675+J4680+J4683+J4690+J4692+J4701+J4711+J4717</f>
        <v>0</v>
      </c>
      <c r="L4665" s="59"/>
      <c r="M4665" s="10">
        <f>M4666+M4675+M4680+M4683+M4690+M4692+M4701+M4711+M4717</f>
        <v>0</v>
      </c>
    </row>
    <row r="4666" spans="2:13" customFormat="1" hidden="1">
      <c r="B4666" s="1" t="s">
        <v>4415</v>
      </c>
      <c r="C4666" s="4" t="s">
        <v>503</v>
      </c>
      <c r="D4666" s="10">
        <f>SUM(D4667:D4674)</f>
        <v>0</v>
      </c>
      <c r="E4666" s="58"/>
      <c r="F4666" s="96"/>
      <c r="G4666" s="10">
        <f>SUM(G4667:G4674)</f>
        <v>0</v>
      </c>
      <c r="H4666" s="58"/>
      <c r="I4666" s="96"/>
      <c r="J4666" s="10">
        <f>SUM(J4667:J4674)</f>
        <v>0</v>
      </c>
      <c r="L4666" s="59"/>
      <c r="M4666" s="10">
        <f>SUM(M4667:M4674)</f>
        <v>0</v>
      </c>
    </row>
    <row r="4667" spans="2:13" customFormat="1" hidden="1">
      <c r="B4667" s="5" t="s">
        <v>4416</v>
      </c>
      <c r="C4667" s="9" t="s">
        <v>505</v>
      </c>
      <c r="D4667" s="7">
        <v>0</v>
      </c>
      <c r="E4667" s="58"/>
      <c r="F4667" s="95"/>
      <c r="G4667" s="7">
        <v>0</v>
      </c>
      <c r="H4667" s="58"/>
      <c r="I4667" s="95"/>
      <c r="J4667" s="7">
        <v>0</v>
      </c>
      <c r="L4667" s="59"/>
      <c r="M4667" s="7">
        <v>0</v>
      </c>
    </row>
    <row r="4668" spans="2:13" customFormat="1" hidden="1">
      <c r="B4668" s="5" t="s">
        <v>4417</v>
      </c>
      <c r="C4668" s="9" t="s">
        <v>507</v>
      </c>
      <c r="D4668" s="7">
        <v>0</v>
      </c>
      <c r="E4668" s="58"/>
      <c r="F4668" s="95"/>
      <c r="G4668" s="7">
        <v>0</v>
      </c>
      <c r="H4668" s="58"/>
      <c r="I4668" s="95"/>
      <c r="J4668" s="7">
        <v>0</v>
      </c>
      <c r="L4668" s="59"/>
      <c r="M4668" s="7">
        <v>0</v>
      </c>
    </row>
    <row r="4669" spans="2:13" customFormat="1" hidden="1">
      <c r="B4669" s="5" t="s">
        <v>4418</v>
      </c>
      <c r="C4669" s="9" t="s">
        <v>509</v>
      </c>
      <c r="D4669" s="7">
        <v>0</v>
      </c>
      <c r="E4669" s="58"/>
      <c r="F4669" s="95"/>
      <c r="G4669" s="7">
        <v>0</v>
      </c>
      <c r="H4669" s="58"/>
      <c r="I4669" s="95"/>
      <c r="J4669" s="7">
        <v>0</v>
      </c>
      <c r="L4669" s="59"/>
      <c r="M4669" s="7">
        <v>0</v>
      </c>
    </row>
    <row r="4670" spans="2:13" customFormat="1" hidden="1">
      <c r="B4670" s="5" t="s">
        <v>4419</v>
      </c>
      <c r="C4670" s="9" t="s">
        <v>511</v>
      </c>
      <c r="D4670" s="7">
        <v>0</v>
      </c>
      <c r="E4670" s="58"/>
      <c r="F4670" s="95"/>
      <c r="G4670" s="7">
        <v>0</v>
      </c>
      <c r="H4670" s="58"/>
      <c r="I4670" s="95"/>
      <c r="J4670" s="7">
        <v>0</v>
      </c>
      <c r="L4670" s="59"/>
      <c r="M4670" s="7">
        <v>0</v>
      </c>
    </row>
    <row r="4671" spans="2:13" customFormat="1" hidden="1">
      <c r="B4671" s="5" t="s">
        <v>4420</v>
      </c>
      <c r="C4671" s="9" t="s">
        <v>513</v>
      </c>
      <c r="D4671" s="7">
        <v>0</v>
      </c>
      <c r="E4671" s="58"/>
      <c r="F4671" s="95"/>
      <c r="G4671" s="7">
        <v>0</v>
      </c>
      <c r="H4671" s="58"/>
      <c r="I4671" s="95"/>
      <c r="J4671" s="7">
        <v>0</v>
      </c>
      <c r="L4671" s="59"/>
      <c r="M4671" s="7">
        <v>0</v>
      </c>
    </row>
    <row r="4672" spans="2:13" customFormat="1" hidden="1">
      <c r="B4672" s="5" t="s">
        <v>4421</v>
      </c>
      <c r="C4672" s="9" t="s">
        <v>515</v>
      </c>
      <c r="D4672" s="7">
        <v>0</v>
      </c>
      <c r="E4672" s="58"/>
      <c r="F4672" s="95"/>
      <c r="G4672" s="7">
        <v>0</v>
      </c>
      <c r="H4672" s="58"/>
      <c r="I4672" s="95"/>
      <c r="J4672" s="7">
        <v>0</v>
      </c>
      <c r="L4672" s="59"/>
      <c r="M4672" s="7">
        <v>0</v>
      </c>
    </row>
    <row r="4673" spans="2:13" customFormat="1" hidden="1">
      <c r="B4673" s="5" t="s">
        <v>4422</v>
      </c>
      <c r="C4673" s="9" t="s">
        <v>517</v>
      </c>
      <c r="D4673" s="7">
        <v>0</v>
      </c>
      <c r="E4673" s="58"/>
      <c r="F4673" s="95"/>
      <c r="G4673" s="7">
        <v>0</v>
      </c>
      <c r="H4673" s="58"/>
      <c r="I4673" s="95"/>
      <c r="J4673" s="7">
        <v>0</v>
      </c>
      <c r="L4673" s="59"/>
      <c r="M4673" s="7">
        <v>0</v>
      </c>
    </row>
    <row r="4674" spans="2:13" customFormat="1" hidden="1">
      <c r="B4674" s="5" t="s">
        <v>4423</v>
      </c>
      <c r="C4674" s="9" t="s">
        <v>519</v>
      </c>
      <c r="D4674" s="7">
        <v>0</v>
      </c>
      <c r="E4674" s="58"/>
      <c r="F4674" s="95"/>
      <c r="G4674" s="7">
        <v>0</v>
      </c>
      <c r="H4674" s="58"/>
      <c r="I4674" s="95"/>
      <c r="J4674" s="7">
        <v>0</v>
      </c>
      <c r="L4674" s="59"/>
      <c r="M4674" s="7">
        <v>0</v>
      </c>
    </row>
    <row r="4675" spans="2:13" customFormat="1" hidden="1">
      <c r="B4675" s="1" t="s">
        <v>4424</v>
      </c>
      <c r="C4675" s="4" t="s">
        <v>521</v>
      </c>
      <c r="D4675" s="10">
        <f>SUM(D4676:D4679)</f>
        <v>0</v>
      </c>
      <c r="E4675" s="58"/>
      <c r="F4675" s="96"/>
      <c r="G4675" s="10">
        <f>SUM(G4676:G4679)</f>
        <v>0</v>
      </c>
      <c r="H4675" s="58"/>
      <c r="I4675" s="96"/>
      <c r="J4675" s="10">
        <f>SUM(J4676:J4679)</f>
        <v>0</v>
      </c>
      <c r="L4675" s="59"/>
      <c r="M4675" s="10">
        <f>SUM(M4676:M4679)</f>
        <v>0</v>
      </c>
    </row>
    <row r="4676" spans="2:13" customFormat="1" hidden="1">
      <c r="B4676" s="5" t="s">
        <v>4425</v>
      </c>
      <c r="C4676" s="9" t="s">
        <v>523</v>
      </c>
      <c r="D4676" s="7">
        <v>0</v>
      </c>
      <c r="E4676" s="58"/>
      <c r="F4676" s="95"/>
      <c r="G4676" s="7">
        <v>0</v>
      </c>
      <c r="H4676" s="58"/>
      <c r="I4676" s="95"/>
      <c r="J4676" s="7">
        <v>0</v>
      </c>
      <c r="L4676" s="59"/>
      <c r="M4676" s="7">
        <v>0</v>
      </c>
    </row>
    <row r="4677" spans="2:13" customFormat="1" hidden="1">
      <c r="B4677" s="5" t="s">
        <v>4426</v>
      </c>
      <c r="C4677" s="9" t="s">
        <v>525</v>
      </c>
      <c r="D4677" s="7">
        <v>0</v>
      </c>
      <c r="E4677" s="58"/>
      <c r="F4677" s="95"/>
      <c r="G4677" s="7">
        <v>0</v>
      </c>
      <c r="H4677" s="58"/>
      <c r="I4677" s="95"/>
      <c r="J4677" s="7">
        <v>0</v>
      </c>
      <c r="L4677" s="59"/>
      <c r="M4677" s="7">
        <v>0</v>
      </c>
    </row>
    <row r="4678" spans="2:13" customFormat="1" hidden="1">
      <c r="B4678" s="5" t="s">
        <v>4427</v>
      </c>
      <c r="C4678" s="9" t="s">
        <v>527</v>
      </c>
      <c r="D4678" s="7">
        <v>0</v>
      </c>
      <c r="E4678" s="58"/>
      <c r="F4678" s="95"/>
      <c r="G4678" s="7">
        <v>0</v>
      </c>
      <c r="H4678" s="58"/>
      <c r="I4678" s="95"/>
      <c r="J4678" s="7">
        <v>0</v>
      </c>
      <c r="L4678" s="59"/>
      <c r="M4678" s="7">
        <v>0</v>
      </c>
    </row>
    <row r="4679" spans="2:13" customFormat="1" hidden="1">
      <c r="B4679" s="5" t="s">
        <v>4428</v>
      </c>
      <c r="C4679" s="9" t="s">
        <v>529</v>
      </c>
      <c r="D4679" s="7">
        <v>0</v>
      </c>
      <c r="E4679" s="58"/>
      <c r="F4679" s="95"/>
      <c r="G4679" s="7">
        <v>0</v>
      </c>
      <c r="H4679" s="58"/>
      <c r="I4679" s="95"/>
      <c r="J4679" s="7">
        <v>0</v>
      </c>
      <c r="L4679" s="59"/>
      <c r="M4679" s="7">
        <v>0</v>
      </c>
    </row>
    <row r="4680" spans="2:13" customFormat="1" hidden="1">
      <c r="B4680" s="1" t="s">
        <v>4429</v>
      </c>
      <c r="C4680" s="4" t="s">
        <v>531</v>
      </c>
      <c r="D4680" s="10">
        <f>SUM(D4681:D4682)</f>
        <v>0</v>
      </c>
      <c r="E4680" s="58"/>
      <c r="F4680" s="96"/>
      <c r="G4680" s="10">
        <f>SUM(G4681:G4682)</f>
        <v>0</v>
      </c>
      <c r="H4680" s="58"/>
      <c r="I4680" s="96"/>
      <c r="J4680" s="10">
        <f>SUM(J4681:J4682)</f>
        <v>0</v>
      </c>
      <c r="L4680" s="59"/>
      <c r="M4680" s="10">
        <f>SUM(M4681:M4682)</f>
        <v>0</v>
      </c>
    </row>
    <row r="4681" spans="2:13" customFormat="1" hidden="1">
      <c r="B4681" s="5" t="s">
        <v>4430</v>
      </c>
      <c r="C4681" s="9" t="s">
        <v>533</v>
      </c>
      <c r="D4681" s="7">
        <v>0</v>
      </c>
      <c r="E4681" s="58"/>
      <c r="F4681" s="95"/>
      <c r="G4681" s="7">
        <v>0</v>
      </c>
      <c r="H4681" s="58"/>
      <c r="I4681" s="95"/>
      <c r="J4681" s="7">
        <v>0</v>
      </c>
      <c r="L4681" s="59"/>
      <c r="M4681" s="7">
        <v>0</v>
      </c>
    </row>
    <row r="4682" spans="2:13" customFormat="1" hidden="1">
      <c r="B4682" s="5" t="s">
        <v>4431</v>
      </c>
      <c r="C4682" s="9" t="s">
        <v>535</v>
      </c>
      <c r="D4682" s="7">
        <v>0</v>
      </c>
      <c r="E4682" s="58"/>
      <c r="F4682" s="95"/>
      <c r="G4682" s="7">
        <v>0</v>
      </c>
      <c r="H4682" s="58"/>
      <c r="I4682" s="95"/>
      <c r="J4682" s="7">
        <v>0</v>
      </c>
      <c r="L4682" s="59"/>
      <c r="M4682" s="7">
        <v>0</v>
      </c>
    </row>
    <row r="4683" spans="2:13" customFormat="1" hidden="1">
      <c r="B4683" s="1" t="s">
        <v>4432</v>
      </c>
      <c r="C4683" s="4" t="s">
        <v>537</v>
      </c>
      <c r="D4683" s="10">
        <f>SUM(D4684:D4689)</f>
        <v>0</v>
      </c>
      <c r="E4683" s="58"/>
      <c r="F4683" s="96"/>
      <c r="G4683" s="10">
        <f>SUM(G4684:G4689)</f>
        <v>0</v>
      </c>
      <c r="H4683" s="58"/>
      <c r="I4683" s="96"/>
      <c r="J4683" s="10">
        <f>SUM(J4684:J4689)</f>
        <v>0</v>
      </c>
      <c r="L4683" s="59"/>
      <c r="M4683" s="10">
        <f>SUM(M4684:M4689)</f>
        <v>0</v>
      </c>
    </row>
    <row r="4684" spans="2:13" customFormat="1" hidden="1">
      <c r="B4684" s="5" t="s">
        <v>4433</v>
      </c>
      <c r="C4684" s="9" t="s">
        <v>539</v>
      </c>
      <c r="D4684" s="7">
        <v>0</v>
      </c>
      <c r="E4684" s="58"/>
      <c r="F4684" s="95"/>
      <c r="G4684" s="7">
        <v>0</v>
      </c>
      <c r="H4684" s="58"/>
      <c r="I4684" s="95"/>
      <c r="J4684" s="7">
        <v>0</v>
      </c>
      <c r="L4684" s="59"/>
      <c r="M4684" s="7">
        <v>0</v>
      </c>
    </row>
    <row r="4685" spans="2:13" customFormat="1" hidden="1">
      <c r="B4685" s="5" t="s">
        <v>4434</v>
      </c>
      <c r="C4685" s="9" t="s">
        <v>541</v>
      </c>
      <c r="D4685" s="7">
        <v>0</v>
      </c>
      <c r="E4685" s="58"/>
      <c r="F4685" s="95"/>
      <c r="G4685" s="7">
        <v>0</v>
      </c>
      <c r="H4685" s="58"/>
      <c r="I4685" s="95"/>
      <c r="J4685" s="7">
        <v>0</v>
      </c>
      <c r="L4685" s="59"/>
      <c r="M4685" s="7">
        <v>0</v>
      </c>
    </row>
    <row r="4686" spans="2:13" customFormat="1" hidden="1">
      <c r="B4686" s="5" t="s">
        <v>4435</v>
      </c>
      <c r="C4686" s="9" t="s">
        <v>543</v>
      </c>
      <c r="D4686" s="7">
        <v>0</v>
      </c>
      <c r="E4686" s="58"/>
      <c r="F4686" s="95"/>
      <c r="G4686" s="7">
        <v>0</v>
      </c>
      <c r="H4686" s="58"/>
      <c r="I4686" s="95"/>
      <c r="J4686" s="7">
        <v>0</v>
      </c>
      <c r="L4686" s="59"/>
      <c r="M4686" s="7">
        <v>0</v>
      </c>
    </row>
    <row r="4687" spans="2:13" customFormat="1" hidden="1">
      <c r="B4687" s="5" t="s">
        <v>4436</v>
      </c>
      <c r="C4687" s="9" t="s">
        <v>545</v>
      </c>
      <c r="D4687" s="7">
        <v>0</v>
      </c>
      <c r="E4687" s="58"/>
      <c r="F4687" s="95"/>
      <c r="G4687" s="7">
        <v>0</v>
      </c>
      <c r="H4687" s="58"/>
      <c r="I4687" s="95"/>
      <c r="J4687" s="7">
        <v>0</v>
      </c>
      <c r="L4687" s="59"/>
      <c r="M4687" s="7">
        <v>0</v>
      </c>
    </row>
    <row r="4688" spans="2:13" customFormat="1" hidden="1">
      <c r="B4688" s="5" t="s">
        <v>4437</v>
      </c>
      <c r="C4688" s="9" t="s">
        <v>547</v>
      </c>
      <c r="D4688" s="7">
        <v>0</v>
      </c>
      <c r="E4688" s="58"/>
      <c r="F4688" s="95"/>
      <c r="G4688" s="7">
        <v>0</v>
      </c>
      <c r="H4688" s="58"/>
      <c r="I4688" s="95"/>
      <c r="J4688" s="7">
        <v>0</v>
      </c>
      <c r="L4688" s="59"/>
      <c r="M4688" s="7">
        <v>0</v>
      </c>
    </row>
    <row r="4689" spans="2:13" customFormat="1" hidden="1">
      <c r="B4689" s="5" t="s">
        <v>4438</v>
      </c>
      <c r="C4689" s="9" t="s">
        <v>549</v>
      </c>
      <c r="D4689" s="7">
        <v>0</v>
      </c>
      <c r="E4689" s="58"/>
      <c r="F4689" s="95"/>
      <c r="G4689" s="7">
        <v>0</v>
      </c>
      <c r="H4689" s="58"/>
      <c r="I4689" s="95"/>
      <c r="J4689" s="7">
        <v>0</v>
      </c>
      <c r="L4689" s="59"/>
      <c r="M4689" s="7">
        <v>0</v>
      </c>
    </row>
    <row r="4690" spans="2:13" customFormat="1" hidden="1">
      <c r="B4690" s="1" t="s">
        <v>4439</v>
      </c>
      <c r="C4690" s="4" t="s">
        <v>551</v>
      </c>
      <c r="D4690" s="10">
        <f>SUM(D4691)</f>
        <v>0</v>
      </c>
      <c r="E4690" s="58"/>
      <c r="F4690" s="96"/>
      <c r="G4690" s="10">
        <f>SUM(G4691)</f>
        <v>0</v>
      </c>
      <c r="H4690" s="58"/>
      <c r="I4690" s="96"/>
      <c r="J4690" s="10">
        <f>SUM(J4691)</f>
        <v>0</v>
      </c>
      <c r="L4690" s="59"/>
      <c r="M4690" s="10">
        <f>SUM(M4691)</f>
        <v>0</v>
      </c>
    </row>
    <row r="4691" spans="2:13" customFormat="1" hidden="1">
      <c r="B4691" s="5" t="s">
        <v>4440</v>
      </c>
      <c r="C4691" s="9" t="s">
        <v>553</v>
      </c>
      <c r="D4691" s="7">
        <v>0</v>
      </c>
      <c r="E4691" s="58"/>
      <c r="F4691" s="95"/>
      <c r="G4691" s="7">
        <v>0</v>
      </c>
      <c r="H4691" s="58"/>
      <c r="I4691" s="95"/>
      <c r="J4691" s="7">
        <v>0</v>
      </c>
      <c r="L4691" s="59"/>
      <c r="M4691" s="7">
        <v>0</v>
      </c>
    </row>
    <row r="4692" spans="2:13" customFormat="1" hidden="1">
      <c r="B4692" s="1" t="s">
        <v>4441</v>
      </c>
      <c r="C4692" s="4" t="s">
        <v>555</v>
      </c>
      <c r="D4692" s="10">
        <f>SUM(D4693:D4700)</f>
        <v>0</v>
      </c>
      <c r="E4692" s="58"/>
      <c r="F4692" s="96"/>
      <c r="G4692" s="10">
        <f>SUM(G4693:G4700)</f>
        <v>0</v>
      </c>
      <c r="H4692" s="58"/>
      <c r="I4692" s="96"/>
      <c r="J4692" s="10">
        <f>SUM(J4693:J4700)</f>
        <v>0</v>
      </c>
      <c r="L4692" s="59"/>
      <c r="M4692" s="10">
        <f>SUM(M4693:M4700)</f>
        <v>0</v>
      </c>
    </row>
    <row r="4693" spans="2:13" customFormat="1" hidden="1">
      <c r="B4693" s="5" t="s">
        <v>4442</v>
      </c>
      <c r="C4693" s="9" t="s">
        <v>557</v>
      </c>
      <c r="D4693" s="7">
        <v>0</v>
      </c>
      <c r="E4693" s="58"/>
      <c r="F4693" s="95"/>
      <c r="G4693" s="7">
        <v>0</v>
      </c>
      <c r="H4693" s="58"/>
      <c r="I4693" s="95"/>
      <c r="J4693" s="7">
        <v>0</v>
      </c>
      <c r="L4693" s="59"/>
      <c r="M4693" s="7">
        <v>0</v>
      </c>
    </row>
    <row r="4694" spans="2:13" customFormat="1" hidden="1">
      <c r="B4694" s="5" t="s">
        <v>4443</v>
      </c>
      <c r="C4694" s="9" t="s">
        <v>559</v>
      </c>
      <c r="D4694" s="7">
        <v>0</v>
      </c>
      <c r="E4694" s="58"/>
      <c r="F4694" s="95"/>
      <c r="G4694" s="7">
        <v>0</v>
      </c>
      <c r="H4694" s="58"/>
      <c r="I4694" s="95"/>
      <c r="J4694" s="7">
        <v>0</v>
      </c>
      <c r="L4694" s="59"/>
      <c r="M4694" s="7">
        <v>0</v>
      </c>
    </row>
    <row r="4695" spans="2:13" customFormat="1" hidden="1">
      <c r="B4695" s="5" t="s">
        <v>4444</v>
      </c>
      <c r="C4695" s="9" t="s">
        <v>561</v>
      </c>
      <c r="D4695" s="7">
        <v>0</v>
      </c>
      <c r="E4695" s="58"/>
      <c r="F4695" s="95"/>
      <c r="G4695" s="7">
        <v>0</v>
      </c>
      <c r="H4695" s="58"/>
      <c r="I4695" s="95"/>
      <c r="J4695" s="7">
        <v>0</v>
      </c>
      <c r="L4695" s="59"/>
      <c r="M4695" s="7">
        <v>0</v>
      </c>
    </row>
    <row r="4696" spans="2:13" customFormat="1" hidden="1">
      <c r="B4696" s="5" t="s">
        <v>4445</v>
      </c>
      <c r="C4696" s="9" t="s">
        <v>563</v>
      </c>
      <c r="D4696" s="7">
        <v>0</v>
      </c>
      <c r="E4696" s="58"/>
      <c r="F4696" s="95"/>
      <c r="G4696" s="7">
        <v>0</v>
      </c>
      <c r="H4696" s="58"/>
      <c r="I4696" s="95"/>
      <c r="J4696" s="7">
        <v>0</v>
      </c>
      <c r="L4696" s="59"/>
      <c r="M4696" s="7">
        <v>0</v>
      </c>
    </row>
    <row r="4697" spans="2:13" customFormat="1" hidden="1">
      <c r="B4697" s="5" t="s">
        <v>4446</v>
      </c>
      <c r="C4697" s="9" t="s">
        <v>565</v>
      </c>
      <c r="D4697" s="7">
        <v>0</v>
      </c>
      <c r="E4697" s="58"/>
      <c r="F4697" s="95"/>
      <c r="G4697" s="7">
        <v>0</v>
      </c>
      <c r="H4697" s="58"/>
      <c r="I4697" s="95"/>
      <c r="J4697" s="7">
        <v>0</v>
      </c>
      <c r="L4697" s="59"/>
      <c r="M4697" s="7">
        <v>0</v>
      </c>
    </row>
    <row r="4698" spans="2:13" customFormat="1" hidden="1">
      <c r="B4698" s="5" t="s">
        <v>4447</v>
      </c>
      <c r="C4698" s="9" t="s">
        <v>567</v>
      </c>
      <c r="D4698" s="7">
        <v>0</v>
      </c>
      <c r="E4698" s="58"/>
      <c r="F4698" s="95"/>
      <c r="G4698" s="7">
        <v>0</v>
      </c>
      <c r="H4698" s="58"/>
      <c r="I4698" s="95"/>
      <c r="J4698" s="7">
        <v>0</v>
      </c>
      <c r="L4698" s="59"/>
      <c r="M4698" s="7">
        <v>0</v>
      </c>
    </row>
    <row r="4699" spans="2:13" customFormat="1" hidden="1">
      <c r="B4699" s="5" t="s">
        <v>4448</v>
      </c>
      <c r="C4699" s="9" t="s">
        <v>569</v>
      </c>
      <c r="D4699" s="7">
        <v>0</v>
      </c>
      <c r="E4699" s="58"/>
      <c r="F4699" s="95"/>
      <c r="G4699" s="7">
        <v>0</v>
      </c>
      <c r="H4699" s="58"/>
      <c r="I4699" s="95"/>
      <c r="J4699" s="7">
        <v>0</v>
      </c>
      <c r="L4699" s="59"/>
      <c r="M4699" s="7">
        <v>0</v>
      </c>
    </row>
    <row r="4700" spans="2:13" customFormat="1" hidden="1">
      <c r="B4700" s="5" t="s">
        <v>4449</v>
      </c>
      <c r="C4700" s="9" t="s">
        <v>571</v>
      </c>
      <c r="D4700" s="7">
        <v>0</v>
      </c>
      <c r="E4700" s="58"/>
      <c r="F4700" s="95"/>
      <c r="G4700" s="7">
        <v>0</v>
      </c>
      <c r="H4700" s="58"/>
      <c r="I4700" s="95"/>
      <c r="J4700" s="7">
        <v>0</v>
      </c>
      <c r="L4700" s="59"/>
      <c r="M4700" s="7">
        <v>0</v>
      </c>
    </row>
    <row r="4701" spans="2:13" customFormat="1" hidden="1">
      <c r="B4701" s="1" t="s">
        <v>4450</v>
      </c>
      <c r="C4701" s="4" t="s">
        <v>573</v>
      </c>
      <c r="D4701" s="10">
        <f>SUM(D4702:D4710)</f>
        <v>0</v>
      </c>
      <c r="E4701" s="58"/>
      <c r="F4701" s="96"/>
      <c r="G4701" s="10">
        <f>SUM(G4702:G4710)</f>
        <v>0</v>
      </c>
      <c r="H4701" s="58"/>
      <c r="I4701" s="96"/>
      <c r="J4701" s="10">
        <f>SUM(J4702:J4710)</f>
        <v>0</v>
      </c>
      <c r="L4701" s="59"/>
      <c r="M4701" s="10">
        <f>SUM(M4702:M4710)</f>
        <v>0</v>
      </c>
    </row>
    <row r="4702" spans="2:13" customFormat="1" hidden="1">
      <c r="B4702" s="5" t="s">
        <v>4451</v>
      </c>
      <c r="C4702" s="9" t="s">
        <v>575</v>
      </c>
      <c r="D4702" s="7">
        <v>0</v>
      </c>
      <c r="E4702" s="58"/>
      <c r="F4702" s="95"/>
      <c r="G4702" s="7">
        <v>0</v>
      </c>
      <c r="H4702" s="58"/>
      <c r="I4702" s="95"/>
      <c r="J4702" s="7">
        <v>0</v>
      </c>
      <c r="L4702" s="59"/>
      <c r="M4702" s="7">
        <v>0</v>
      </c>
    </row>
    <row r="4703" spans="2:13" customFormat="1" hidden="1">
      <c r="B4703" s="5" t="s">
        <v>4452</v>
      </c>
      <c r="C4703" s="9" t="s">
        <v>577</v>
      </c>
      <c r="D4703" s="7">
        <v>0</v>
      </c>
      <c r="E4703" s="58"/>
      <c r="F4703" s="95"/>
      <c r="G4703" s="7">
        <v>0</v>
      </c>
      <c r="H4703" s="58"/>
      <c r="I4703" s="95"/>
      <c r="J4703" s="7">
        <v>0</v>
      </c>
      <c r="L4703" s="59"/>
      <c r="M4703" s="7">
        <v>0</v>
      </c>
    </row>
    <row r="4704" spans="2:13" customFormat="1" hidden="1">
      <c r="B4704" s="5" t="s">
        <v>4453</v>
      </c>
      <c r="C4704" s="9" t="s">
        <v>579</v>
      </c>
      <c r="D4704" s="7">
        <v>0</v>
      </c>
      <c r="E4704" s="58"/>
      <c r="F4704" s="95"/>
      <c r="G4704" s="7">
        <v>0</v>
      </c>
      <c r="H4704" s="58"/>
      <c r="I4704" s="95"/>
      <c r="J4704" s="7">
        <v>0</v>
      </c>
      <c r="L4704" s="59"/>
      <c r="M4704" s="7">
        <v>0</v>
      </c>
    </row>
    <row r="4705" spans="2:13" customFormat="1" hidden="1">
      <c r="B4705" s="5" t="s">
        <v>4454</v>
      </c>
      <c r="C4705" s="9" t="s">
        <v>581</v>
      </c>
      <c r="D4705" s="7">
        <v>0</v>
      </c>
      <c r="E4705" s="58"/>
      <c r="F4705" s="95"/>
      <c r="G4705" s="7">
        <v>0</v>
      </c>
      <c r="H4705" s="58"/>
      <c r="I4705" s="95"/>
      <c r="J4705" s="7">
        <v>0</v>
      </c>
      <c r="L4705" s="59"/>
      <c r="M4705" s="7">
        <v>0</v>
      </c>
    </row>
    <row r="4706" spans="2:13" customFormat="1" hidden="1">
      <c r="B4706" s="5" t="s">
        <v>4455</v>
      </c>
      <c r="C4706" s="9" t="s">
        <v>583</v>
      </c>
      <c r="D4706" s="7">
        <v>0</v>
      </c>
      <c r="E4706" s="58"/>
      <c r="F4706" s="95"/>
      <c r="G4706" s="7">
        <v>0</v>
      </c>
      <c r="H4706" s="58"/>
      <c r="I4706" s="95"/>
      <c r="J4706" s="7">
        <v>0</v>
      </c>
      <c r="L4706" s="59"/>
      <c r="M4706" s="7">
        <v>0</v>
      </c>
    </row>
    <row r="4707" spans="2:13" customFormat="1" hidden="1">
      <c r="B4707" s="5" t="s">
        <v>4456</v>
      </c>
      <c r="C4707" s="9" t="s">
        <v>585</v>
      </c>
      <c r="D4707" s="7">
        <v>0</v>
      </c>
      <c r="E4707" s="58"/>
      <c r="F4707" s="95"/>
      <c r="G4707" s="7">
        <v>0</v>
      </c>
      <c r="H4707" s="58"/>
      <c r="I4707" s="95"/>
      <c r="J4707" s="7">
        <v>0</v>
      </c>
      <c r="L4707" s="59"/>
      <c r="M4707" s="7">
        <v>0</v>
      </c>
    </row>
    <row r="4708" spans="2:13" customFormat="1" hidden="1">
      <c r="B4708" s="5" t="s">
        <v>4457</v>
      </c>
      <c r="C4708" s="9" t="s">
        <v>587</v>
      </c>
      <c r="D4708" s="7">
        <v>0</v>
      </c>
      <c r="E4708" s="58"/>
      <c r="F4708" s="95"/>
      <c r="G4708" s="7">
        <v>0</v>
      </c>
      <c r="H4708" s="58"/>
      <c r="I4708" s="95"/>
      <c r="J4708" s="7">
        <v>0</v>
      </c>
      <c r="L4708" s="59"/>
      <c r="M4708" s="7">
        <v>0</v>
      </c>
    </row>
    <row r="4709" spans="2:13" customFormat="1" hidden="1">
      <c r="B4709" s="5" t="s">
        <v>4458</v>
      </c>
      <c r="C4709" s="9" t="s">
        <v>589</v>
      </c>
      <c r="D4709" s="7">
        <v>0</v>
      </c>
      <c r="E4709" s="58"/>
      <c r="F4709" s="95"/>
      <c r="G4709" s="7">
        <v>0</v>
      </c>
      <c r="H4709" s="58"/>
      <c r="I4709" s="95"/>
      <c r="J4709" s="7">
        <v>0</v>
      </c>
      <c r="L4709" s="59"/>
      <c r="M4709" s="7">
        <v>0</v>
      </c>
    </row>
    <row r="4710" spans="2:13" customFormat="1" hidden="1">
      <c r="B4710" s="5" t="s">
        <v>4459</v>
      </c>
      <c r="C4710" s="9" t="s">
        <v>591</v>
      </c>
      <c r="D4710" s="7">
        <v>0</v>
      </c>
      <c r="E4710" s="58"/>
      <c r="F4710" s="95"/>
      <c r="G4710" s="7">
        <v>0</v>
      </c>
      <c r="H4710" s="58"/>
      <c r="I4710" s="95"/>
      <c r="J4710" s="7">
        <v>0</v>
      </c>
      <c r="L4710" s="59"/>
      <c r="M4710" s="7">
        <v>0</v>
      </c>
    </row>
    <row r="4711" spans="2:13" customFormat="1" hidden="1">
      <c r="B4711" s="1" t="s">
        <v>4460</v>
      </c>
      <c r="C4711" s="4" t="s">
        <v>593</v>
      </c>
      <c r="D4711" s="10">
        <f>SUM(D4712:D4716)</f>
        <v>0</v>
      </c>
      <c r="E4711" s="58"/>
      <c r="F4711" s="96"/>
      <c r="G4711" s="10">
        <f>SUM(G4712:G4716)</f>
        <v>0</v>
      </c>
      <c r="H4711" s="58"/>
      <c r="I4711" s="96"/>
      <c r="J4711" s="10">
        <f>SUM(J4712:J4716)</f>
        <v>0</v>
      </c>
      <c r="L4711" s="59"/>
      <c r="M4711" s="10">
        <f>SUM(M4712:M4716)</f>
        <v>0</v>
      </c>
    </row>
    <row r="4712" spans="2:13" customFormat="1" hidden="1">
      <c r="B4712" s="5" t="s">
        <v>4461</v>
      </c>
      <c r="C4712" s="9" t="s">
        <v>595</v>
      </c>
      <c r="D4712" s="7">
        <v>0</v>
      </c>
      <c r="E4712" s="58"/>
      <c r="F4712" s="95"/>
      <c r="G4712" s="7">
        <v>0</v>
      </c>
      <c r="H4712" s="58"/>
      <c r="I4712" s="95"/>
      <c r="J4712" s="7">
        <v>0</v>
      </c>
      <c r="L4712" s="59"/>
      <c r="M4712" s="7">
        <v>0</v>
      </c>
    </row>
    <row r="4713" spans="2:13" customFormat="1" hidden="1">
      <c r="B4713" s="5" t="s">
        <v>4462</v>
      </c>
      <c r="C4713" s="9" t="s">
        <v>597</v>
      </c>
      <c r="D4713" s="7">
        <v>0</v>
      </c>
      <c r="E4713" s="58"/>
      <c r="F4713" s="95"/>
      <c r="G4713" s="7">
        <v>0</v>
      </c>
      <c r="H4713" s="58"/>
      <c r="I4713" s="95"/>
      <c r="J4713" s="7">
        <v>0</v>
      </c>
      <c r="L4713" s="59"/>
      <c r="M4713" s="7">
        <v>0</v>
      </c>
    </row>
    <row r="4714" spans="2:13" customFormat="1" hidden="1">
      <c r="B4714" s="5" t="s">
        <v>4463</v>
      </c>
      <c r="C4714" s="9" t="s">
        <v>599</v>
      </c>
      <c r="D4714" s="7">
        <v>0</v>
      </c>
      <c r="E4714" s="58"/>
      <c r="F4714" s="95"/>
      <c r="G4714" s="7">
        <v>0</v>
      </c>
      <c r="H4714" s="58"/>
      <c r="I4714" s="95"/>
      <c r="J4714" s="7">
        <v>0</v>
      </c>
      <c r="L4714" s="59"/>
      <c r="M4714" s="7">
        <v>0</v>
      </c>
    </row>
    <row r="4715" spans="2:13" customFormat="1" hidden="1">
      <c r="B4715" s="5" t="s">
        <v>4464</v>
      </c>
      <c r="C4715" s="9" t="s">
        <v>601</v>
      </c>
      <c r="D4715" s="7">
        <v>0</v>
      </c>
      <c r="E4715" s="58"/>
      <c r="F4715" s="95"/>
      <c r="G4715" s="7">
        <v>0</v>
      </c>
      <c r="H4715" s="58"/>
      <c r="I4715" s="95"/>
      <c r="J4715" s="7">
        <v>0</v>
      </c>
      <c r="L4715" s="59"/>
      <c r="M4715" s="7">
        <v>0</v>
      </c>
    </row>
    <row r="4716" spans="2:13" customFormat="1" hidden="1">
      <c r="B4716" s="5" t="s">
        <v>4465</v>
      </c>
      <c r="C4716" s="9" t="s">
        <v>603</v>
      </c>
      <c r="D4716" s="7">
        <v>0</v>
      </c>
      <c r="E4716" s="58"/>
      <c r="F4716" s="95"/>
      <c r="G4716" s="7">
        <v>0</v>
      </c>
      <c r="H4716" s="58"/>
      <c r="I4716" s="95"/>
      <c r="J4716" s="7">
        <v>0</v>
      </c>
      <c r="L4716" s="59"/>
      <c r="M4716" s="7">
        <v>0</v>
      </c>
    </row>
    <row r="4717" spans="2:13" customFormat="1" hidden="1">
      <c r="B4717" s="1" t="s">
        <v>4466</v>
      </c>
      <c r="C4717" s="4" t="s">
        <v>605</v>
      </c>
      <c r="D4717" s="10">
        <f>SUM(D4718:D4726)</f>
        <v>0</v>
      </c>
      <c r="E4717" s="58"/>
      <c r="F4717" s="96"/>
      <c r="G4717" s="10">
        <f>SUM(G4718:G4726)</f>
        <v>0</v>
      </c>
      <c r="H4717" s="58"/>
      <c r="I4717" s="96"/>
      <c r="J4717" s="10">
        <f>SUM(J4718:J4726)</f>
        <v>0</v>
      </c>
      <c r="L4717" s="59"/>
      <c r="M4717" s="10">
        <f>SUM(M4718:M4726)</f>
        <v>0</v>
      </c>
    </row>
    <row r="4718" spans="2:13" customFormat="1" hidden="1">
      <c r="B4718" s="5" t="s">
        <v>4467</v>
      </c>
      <c r="C4718" s="9" t="s">
        <v>607</v>
      </c>
      <c r="D4718" s="7">
        <v>0</v>
      </c>
      <c r="E4718" s="58"/>
      <c r="F4718" s="95"/>
      <c r="G4718" s="7">
        <v>0</v>
      </c>
      <c r="H4718" s="58"/>
      <c r="I4718" s="95"/>
      <c r="J4718" s="7">
        <v>0</v>
      </c>
      <c r="L4718" s="59"/>
      <c r="M4718" s="7">
        <v>0</v>
      </c>
    </row>
    <row r="4719" spans="2:13" customFormat="1" hidden="1">
      <c r="B4719" s="5" t="s">
        <v>4468</v>
      </c>
      <c r="C4719" s="9" t="s">
        <v>609</v>
      </c>
      <c r="D4719" s="7">
        <v>0</v>
      </c>
      <c r="E4719" s="58"/>
      <c r="F4719" s="95"/>
      <c r="G4719" s="7">
        <v>0</v>
      </c>
      <c r="H4719" s="58"/>
      <c r="I4719" s="95"/>
      <c r="J4719" s="7">
        <v>0</v>
      </c>
      <c r="L4719" s="59"/>
      <c r="M4719" s="7">
        <v>0</v>
      </c>
    </row>
    <row r="4720" spans="2:13" customFormat="1" hidden="1">
      <c r="B4720" s="5" t="s">
        <v>4469</v>
      </c>
      <c r="C4720" s="9" t="s">
        <v>611</v>
      </c>
      <c r="D4720" s="7">
        <v>0</v>
      </c>
      <c r="E4720" s="58"/>
      <c r="F4720" s="95"/>
      <c r="G4720" s="7">
        <v>0</v>
      </c>
      <c r="H4720" s="58"/>
      <c r="I4720" s="95"/>
      <c r="J4720" s="7">
        <v>0</v>
      </c>
      <c r="L4720" s="59"/>
      <c r="M4720" s="7">
        <v>0</v>
      </c>
    </row>
    <row r="4721" spans="2:13" customFormat="1" hidden="1">
      <c r="B4721" s="5" t="s">
        <v>4470</v>
      </c>
      <c r="C4721" s="9" t="s">
        <v>613</v>
      </c>
      <c r="D4721" s="7">
        <v>0</v>
      </c>
      <c r="E4721" s="58"/>
      <c r="F4721" s="95"/>
      <c r="G4721" s="7">
        <v>0</v>
      </c>
      <c r="H4721" s="58"/>
      <c r="I4721" s="95"/>
      <c r="J4721" s="7">
        <v>0</v>
      </c>
      <c r="L4721" s="59"/>
      <c r="M4721" s="7">
        <v>0</v>
      </c>
    </row>
    <row r="4722" spans="2:13" customFormat="1" hidden="1">
      <c r="B4722" s="5" t="s">
        <v>4471</v>
      </c>
      <c r="C4722" s="9" t="s">
        <v>615</v>
      </c>
      <c r="D4722" s="7">
        <v>0</v>
      </c>
      <c r="E4722" s="58"/>
      <c r="F4722" s="95"/>
      <c r="G4722" s="7">
        <v>0</v>
      </c>
      <c r="H4722" s="58"/>
      <c r="I4722" s="95"/>
      <c r="J4722" s="7">
        <v>0</v>
      </c>
      <c r="L4722" s="59"/>
      <c r="M4722" s="7">
        <v>0</v>
      </c>
    </row>
    <row r="4723" spans="2:13" customFormat="1" hidden="1">
      <c r="B4723" s="5" t="s">
        <v>4472</v>
      </c>
      <c r="C4723" s="9" t="s">
        <v>617</v>
      </c>
      <c r="D4723" s="7">
        <v>0</v>
      </c>
      <c r="E4723" s="58"/>
      <c r="F4723" s="95"/>
      <c r="G4723" s="7">
        <v>0</v>
      </c>
      <c r="H4723" s="58"/>
      <c r="I4723" s="95"/>
      <c r="J4723" s="7">
        <v>0</v>
      </c>
      <c r="L4723" s="59"/>
      <c r="M4723" s="7">
        <v>0</v>
      </c>
    </row>
    <row r="4724" spans="2:13" customFormat="1" hidden="1">
      <c r="B4724" s="5" t="s">
        <v>4473</v>
      </c>
      <c r="C4724" s="9" t="s">
        <v>619</v>
      </c>
      <c r="D4724" s="7">
        <v>0</v>
      </c>
      <c r="E4724" s="58"/>
      <c r="F4724" s="95"/>
      <c r="G4724" s="7">
        <v>0</v>
      </c>
      <c r="H4724" s="58"/>
      <c r="I4724" s="95"/>
      <c r="J4724" s="7">
        <v>0</v>
      </c>
      <c r="L4724" s="59"/>
      <c r="M4724" s="7">
        <v>0</v>
      </c>
    </row>
    <row r="4725" spans="2:13" customFormat="1" hidden="1">
      <c r="B4725" s="5" t="s">
        <v>4474</v>
      </c>
      <c r="C4725" s="9" t="s">
        <v>621</v>
      </c>
      <c r="D4725" s="7">
        <v>0</v>
      </c>
      <c r="E4725" s="58"/>
      <c r="F4725" s="95"/>
      <c r="G4725" s="7">
        <v>0</v>
      </c>
      <c r="H4725" s="58"/>
      <c r="I4725" s="95"/>
      <c r="J4725" s="7">
        <v>0</v>
      </c>
      <c r="L4725" s="59"/>
      <c r="M4725" s="7">
        <v>0</v>
      </c>
    </row>
    <row r="4726" spans="2:13" customFormat="1" hidden="1">
      <c r="B4726" s="5" t="s">
        <v>4475</v>
      </c>
      <c r="C4726" s="9" t="s">
        <v>623</v>
      </c>
      <c r="D4726" s="7">
        <v>0</v>
      </c>
      <c r="E4726" s="58"/>
      <c r="F4726" s="95"/>
      <c r="G4726" s="7">
        <v>0</v>
      </c>
      <c r="H4726" s="58"/>
      <c r="I4726" s="95"/>
      <c r="J4726" s="7">
        <v>0</v>
      </c>
      <c r="L4726" s="59"/>
      <c r="M4726" s="7">
        <v>0</v>
      </c>
    </row>
    <row r="4727" spans="2:13" customFormat="1" hidden="1">
      <c r="B4727" s="1" t="s">
        <v>4476</v>
      </c>
      <c r="C4727" s="4" t="s">
        <v>625</v>
      </c>
      <c r="D4727" s="10">
        <f>D4728+D4737+D4746</f>
        <v>0</v>
      </c>
      <c r="E4727" s="58"/>
      <c r="F4727" s="96"/>
      <c r="G4727" s="10">
        <f>G4728+G4737+G4746</f>
        <v>0</v>
      </c>
      <c r="H4727" s="58"/>
      <c r="I4727" s="96"/>
      <c r="J4727" s="10">
        <f>J4728+J4737+J4746</f>
        <v>0</v>
      </c>
      <c r="L4727" s="59"/>
      <c r="M4727" s="10">
        <f>M4728+M4737+M4746</f>
        <v>0</v>
      </c>
    </row>
    <row r="4728" spans="2:13" customFormat="1" hidden="1">
      <c r="B4728" s="1" t="s">
        <v>4477</v>
      </c>
      <c r="C4728" s="4" t="s">
        <v>627</v>
      </c>
      <c r="D4728" s="10">
        <f>SUM(D4729:D4736)</f>
        <v>0</v>
      </c>
      <c r="E4728" s="58"/>
      <c r="F4728" s="96"/>
      <c r="G4728" s="10">
        <f>SUM(G4729:G4736)</f>
        <v>0</v>
      </c>
      <c r="H4728" s="58"/>
      <c r="I4728" s="96"/>
      <c r="J4728" s="10">
        <f>SUM(J4729:J4736)</f>
        <v>0</v>
      </c>
      <c r="L4728" s="59"/>
      <c r="M4728" s="10">
        <f>SUM(M4729:M4736)</f>
        <v>0</v>
      </c>
    </row>
    <row r="4729" spans="2:13" customFormat="1" hidden="1">
      <c r="B4729" s="5" t="s">
        <v>4478</v>
      </c>
      <c r="C4729" s="9" t="s">
        <v>629</v>
      </c>
      <c r="D4729" s="7">
        <v>0</v>
      </c>
      <c r="E4729" s="58"/>
      <c r="F4729" s="95"/>
      <c r="G4729" s="7">
        <v>0</v>
      </c>
      <c r="H4729" s="58"/>
      <c r="I4729" s="95"/>
      <c r="J4729" s="7">
        <v>0</v>
      </c>
      <c r="L4729" s="59"/>
      <c r="M4729" s="7">
        <v>0</v>
      </c>
    </row>
    <row r="4730" spans="2:13" customFormat="1" hidden="1">
      <c r="B4730" s="5" t="s">
        <v>4479</v>
      </c>
      <c r="C4730" s="9" t="s">
        <v>631</v>
      </c>
      <c r="D4730" s="7">
        <v>0</v>
      </c>
      <c r="E4730" s="58"/>
      <c r="F4730" s="95"/>
      <c r="G4730" s="7">
        <v>0</v>
      </c>
      <c r="H4730" s="58"/>
      <c r="I4730" s="95"/>
      <c r="J4730" s="7">
        <v>0</v>
      </c>
      <c r="L4730" s="59"/>
      <c r="M4730" s="7">
        <v>0</v>
      </c>
    </row>
    <row r="4731" spans="2:13" customFormat="1" hidden="1">
      <c r="B4731" s="5" t="s">
        <v>4480</v>
      </c>
      <c r="C4731" s="9" t="s">
        <v>633</v>
      </c>
      <c r="D4731" s="7">
        <v>0</v>
      </c>
      <c r="E4731" s="58"/>
      <c r="F4731" s="95"/>
      <c r="G4731" s="7">
        <v>0</v>
      </c>
      <c r="H4731" s="58"/>
      <c r="I4731" s="95"/>
      <c r="J4731" s="7">
        <v>0</v>
      </c>
      <c r="L4731" s="59"/>
      <c r="M4731" s="7">
        <v>0</v>
      </c>
    </row>
    <row r="4732" spans="2:13" customFormat="1" hidden="1">
      <c r="B4732" s="5" t="s">
        <v>4481</v>
      </c>
      <c r="C4732" s="9" t="s">
        <v>635</v>
      </c>
      <c r="D4732" s="7">
        <v>0</v>
      </c>
      <c r="E4732" s="58"/>
      <c r="F4732" s="95"/>
      <c r="G4732" s="7">
        <v>0</v>
      </c>
      <c r="H4732" s="58"/>
      <c r="I4732" s="95"/>
      <c r="J4732" s="7">
        <v>0</v>
      </c>
      <c r="L4732" s="59"/>
      <c r="M4732" s="7">
        <v>0</v>
      </c>
    </row>
    <row r="4733" spans="2:13" customFormat="1" hidden="1">
      <c r="B4733" s="5" t="s">
        <v>4482</v>
      </c>
      <c r="C4733" s="9" t="s">
        <v>637</v>
      </c>
      <c r="D4733" s="7">
        <v>0</v>
      </c>
      <c r="E4733" s="58"/>
      <c r="F4733" s="95"/>
      <c r="G4733" s="7">
        <v>0</v>
      </c>
      <c r="H4733" s="58"/>
      <c r="I4733" s="95"/>
      <c r="J4733" s="7">
        <v>0</v>
      </c>
      <c r="L4733" s="59"/>
      <c r="M4733" s="7">
        <v>0</v>
      </c>
    </row>
    <row r="4734" spans="2:13" customFormat="1" hidden="1">
      <c r="B4734" s="5" t="s">
        <v>4483</v>
      </c>
      <c r="C4734" s="9" t="s">
        <v>639</v>
      </c>
      <c r="D4734" s="7">
        <v>0</v>
      </c>
      <c r="E4734" s="58"/>
      <c r="F4734" s="95"/>
      <c r="G4734" s="7">
        <v>0</v>
      </c>
      <c r="H4734" s="58"/>
      <c r="I4734" s="95"/>
      <c r="J4734" s="7">
        <v>0</v>
      </c>
      <c r="L4734" s="59"/>
      <c r="M4734" s="7">
        <v>0</v>
      </c>
    </row>
    <row r="4735" spans="2:13" customFormat="1" hidden="1">
      <c r="B4735" s="5" t="s">
        <v>4484</v>
      </c>
      <c r="C4735" s="9" t="s">
        <v>641</v>
      </c>
      <c r="D4735" s="7">
        <v>0</v>
      </c>
      <c r="E4735" s="58"/>
      <c r="F4735" s="95"/>
      <c r="G4735" s="7">
        <v>0</v>
      </c>
      <c r="H4735" s="58"/>
      <c r="I4735" s="95"/>
      <c r="J4735" s="7">
        <v>0</v>
      </c>
      <c r="L4735" s="59"/>
      <c r="M4735" s="7">
        <v>0</v>
      </c>
    </row>
    <row r="4736" spans="2:13" customFormat="1" hidden="1">
      <c r="B4736" s="5" t="s">
        <v>4485</v>
      </c>
      <c r="C4736" s="9" t="s">
        <v>643</v>
      </c>
      <c r="D4736" s="7">
        <v>0</v>
      </c>
      <c r="E4736" s="58"/>
      <c r="F4736" s="95"/>
      <c r="G4736" s="7">
        <v>0</v>
      </c>
      <c r="H4736" s="58"/>
      <c r="I4736" s="95"/>
      <c r="J4736" s="7">
        <v>0</v>
      </c>
      <c r="L4736" s="59"/>
      <c r="M4736" s="7">
        <v>0</v>
      </c>
    </row>
    <row r="4737" spans="2:13" customFormat="1" hidden="1">
      <c r="B4737" s="1" t="s">
        <v>4486</v>
      </c>
      <c r="C4737" s="4" t="s">
        <v>645</v>
      </c>
      <c r="D4737" s="10">
        <f>SUM(D4738:D4745)</f>
        <v>0</v>
      </c>
      <c r="E4737" s="58"/>
      <c r="F4737" s="96"/>
      <c r="G4737" s="10">
        <f>SUM(G4738:G4745)</f>
        <v>0</v>
      </c>
      <c r="H4737" s="58"/>
      <c r="I4737" s="96"/>
      <c r="J4737" s="10">
        <f>SUM(J4738:J4745)</f>
        <v>0</v>
      </c>
      <c r="L4737" s="59"/>
      <c r="M4737" s="10">
        <f>SUM(M4738:M4745)</f>
        <v>0</v>
      </c>
    </row>
    <row r="4738" spans="2:13" customFormat="1" hidden="1">
      <c r="B4738" s="5" t="s">
        <v>4487</v>
      </c>
      <c r="C4738" s="9" t="s">
        <v>629</v>
      </c>
      <c r="D4738" s="7">
        <v>0</v>
      </c>
      <c r="E4738" s="58"/>
      <c r="F4738" s="95"/>
      <c r="G4738" s="7">
        <v>0</v>
      </c>
      <c r="H4738" s="58"/>
      <c r="I4738" s="95"/>
      <c r="J4738" s="7">
        <v>0</v>
      </c>
      <c r="L4738" s="59"/>
      <c r="M4738" s="7">
        <v>0</v>
      </c>
    </row>
    <row r="4739" spans="2:13" customFormat="1" hidden="1">
      <c r="B4739" s="5" t="s">
        <v>4488</v>
      </c>
      <c r="C4739" s="9" t="s">
        <v>631</v>
      </c>
      <c r="D4739" s="7">
        <v>0</v>
      </c>
      <c r="E4739" s="58"/>
      <c r="F4739" s="95"/>
      <c r="G4739" s="7">
        <v>0</v>
      </c>
      <c r="H4739" s="58"/>
      <c r="I4739" s="95"/>
      <c r="J4739" s="7">
        <v>0</v>
      </c>
      <c r="L4739" s="59"/>
      <c r="M4739" s="7">
        <v>0</v>
      </c>
    </row>
    <row r="4740" spans="2:13" customFormat="1" hidden="1">
      <c r="B4740" s="5" t="s">
        <v>4489</v>
      </c>
      <c r="C4740" s="9" t="s">
        <v>633</v>
      </c>
      <c r="D4740" s="7">
        <v>0</v>
      </c>
      <c r="E4740" s="58"/>
      <c r="F4740" s="95"/>
      <c r="G4740" s="7">
        <v>0</v>
      </c>
      <c r="H4740" s="58"/>
      <c r="I4740" s="95"/>
      <c r="J4740" s="7">
        <v>0</v>
      </c>
      <c r="L4740" s="59"/>
      <c r="M4740" s="7">
        <v>0</v>
      </c>
    </row>
    <row r="4741" spans="2:13" customFormat="1" hidden="1">
      <c r="B4741" s="5" t="s">
        <v>4490</v>
      </c>
      <c r="C4741" s="9" t="s">
        <v>635</v>
      </c>
      <c r="D4741" s="7">
        <v>0</v>
      </c>
      <c r="E4741" s="58"/>
      <c r="F4741" s="95"/>
      <c r="G4741" s="7">
        <v>0</v>
      </c>
      <c r="H4741" s="58"/>
      <c r="I4741" s="95"/>
      <c r="J4741" s="7">
        <v>0</v>
      </c>
      <c r="L4741" s="59"/>
      <c r="M4741" s="7">
        <v>0</v>
      </c>
    </row>
    <row r="4742" spans="2:13" customFormat="1" hidden="1">
      <c r="B4742" s="5" t="s">
        <v>4491</v>
      </c>
      <c r="C4742" s="9" t="s">
        <v>637</v>
      </c>
      <c r="D4742" s="7">
        <v>0</v>
      </c>
      <c r="E4742" s="58"/>
      <c r="F4742" s="95"/>
      <c r="G4742" s="7">
        <v>0</v>
      </c>
      <c r="H4742" s="58"/>
      <c r="I4742" s="95"/>
      <c r="J4742" s="7">
        <v>0</v>
      </c>
      <c r="L4742" s="59"/>
      <c r="M4742" s="7">
        <v>0</v>
      </c>
    </row>
    <row r="4743" spans="2:13" customFormat="1" hidden="1">
      <c r="B4743" s="5" t="s">
        <v>4492</v>
      </c>
      <c r="C4743" s="9" t="s">
        <v>639</v>
      </c>
      <c r="D4743" s="7">
        <v>0</v>
      </c>
      <c r="E4743" s="58"/>
      <c r="F4743" s="95"/>
      <c r="G4743" s="7">
        <v>0</v>
      </c>
      <c r="H4743" s="58"/>
      <c r="I4743" s="95"/>
      <c r="J4743" s="7">
        <v>0</v>
      </c>
      <c r="L4743" s="59"/>
      <c r="M4743" s="7">
        <v>0</v>
      </c>
    </row>
    <row r="4744" spans="2:13" customFormat="1" hidden="1">
      <c r="B4744" s="5" t="s">
        <v>4493</v>
      </c>
      <c r="C4744" s="9" t="s">
        <v>641</v>
      </c>
      <c r="D4744" s="7">
        <v>0</v>
      </c>
      <c r="E4744" s="58"/>
      <c r="F4744" s="95"/>
      <c r="G4744" s="7">
        <v>0</v>
      </c>
      <c r="H4744" s="58"/>
      <c r="I4744" s="95"/>
      <c r="J4744" s="7">
        <v>0</v>
      </c>
      <c r="L4744" s="59"/>
      <c r="M4744" s="7">
        <v>0</v>
      </c>
    </row>
    <row r="4745" spans="2:13" customFormat="1" hidden="1">
      <c r="B4745" s="5" t="s">
        <v>4494</v>
      </c>
      <c r="C4745" s="9" t="s">
        <v>643</v>
      </c>
      <c r="D4745" s="7">
        <v>0</v>
      </c>
      <c r="E4745" s="58"/>
      <c r="F4745" s="95"/>
      <c r="G4745" s="7">
        <v>0</v>
      </c>
      <c r="H4745" s="58"/>
      <c r="I4745" s="95"/>
      <c r="J4745" s="7">
        <v>0</v>
      </c>
      <c r="L4745" s="59"/>
      <c r="M4745" s="7">
        <v>0</v>
      </c>
    </row>
    <row r="4746" spans="2:13" customFormat="1" hidden="1">
      <c r="B4746" s="1" t="s">
        <v>4495</v>
      </c>
      <c r="C4746" s="4" t="s">
        <v>655</v>
      </c>
      <c r="D4746" s="10">
        <f>SUM(D4747:D4749)</f>
        <v>0</v>
      </c>
      <c r="E4746" s="58"/>
      <c r="F4746" s="96"/>
      <c r="G4746" s="10">
        <f>SUM(G4747:G4749)</f>
        <v>0</v>
      </c>
      <c r="H4746" s="58"/>
      <c r="I4746" s="96"/>
      <c r="J4746" s="10">
        <f>SUM(J4747:J4749)</f>
        <v>0</v>
      </c>
      <c r="L4746" s="59"/>
      <c r="M4746" s="10">
        <f>SUM(M4747:M4749)</f>
        <v>0</v>
      </c>
    </row>
    <row r="4747" spans="2:13" customFormat="1" hidden="1">
      <c r="B4747" s="5" t="s">
        <v>4496</v>
      </c>
      <c r="C4747" s="9" t="s">
        <v>657</v>
      </c>
      <c r="D4747" s="7">
        <v>0</v>
      </c>
      <c r="E4747" s="58"/>
      <c r="F4747" s="95"/>
      <c r="G4747" s="7">
        <v>0</v>
      </c>
      <c r="H4747" s="58"/>
      <c r="I4747" s="95"/>
      <c r="J4747" s="7">
        <v>0</v>
      </c>
      <c r="L4747" s="59"/>
      <c r="M4747" s="7">
        <v>0</v>
      </c>
    </row>
    <row r="4748" spans="2:13" customFormat="1" hidden="1">
      <c r="B4748" s="5" t="s">
        <v>4497</v>
      </c>
      <c r="C4748" s="9" t="s">
        <v>659</v>
      </c>
      <c r="D4748" s="7">
        <v>0</v>
      </c>
      <c r="E4748" s="58"/>
      <c r="F4748" s="95"/>
      <c r="G4748" s="7">
        <v>0</v>
      </c>
      <c r="H4748" s="58"/>
      <c r="I4748" s="95"/>
      <c r="J4748" s="7">
        <v>0</v>
      </c>
      <c r="L4748" s="59"/>
      <c r="M4748" s="7">
        <v>0</v>
      </c>
    </row>
    <row r="4749" spans="2:13" customFormat="1" hidden="1">
      <c r="B4749" s="5" t="s">
        <v>4498</v>
      </c>
      <c r="C4749" s="9" t="s">
        <v>661</v>
      </c>
      <c r="D4749" s="7">
        <v>0</v>
      </c>
      <c r="E4749" s="58"/>
      <c r="F4749" s="95"/>
      <c r="G4749" s="7">
        <v>0</v>
      </c>
      <c r="H4749" s="58"/>
      <c r="I4749" s="95"/>
      <c r="J4749" s="7">
        <v>0</v>
      </c>
      <c r="L4749" s="59"/>
      <c r="M4749" s="7">
        <v>0</v>
      </c>
    </row>
    <row r="4750" spans="2:13" customFormat="1" hidden="1">
      <c r="B4750" s="1" t="s">
        <v>4499</v>
      </c>
      <c r="C4750" s="4" t="s">
        <v>663</v>
      </c>
      <c r="D4750" s="10">
        <f>D4751+D4754+D4756+D4759+D4762+D4765</f>
        <v>0</v>
      </c>
      <c r="E4750" s="58"/>
      <c r="F4750" s="96"/>
      <c r="G4750" s="10">
        <f>G4751+G4754+G4756+G4759+G4762+G4765</f>
        <v>0</v>
      </c>
      <c r="H4750" s="58"/>
      <c r="I4750" s="96"/>
      <c r="J4750" s="10">
        <f>J4751+J4754+J4756+J4759+J4762+J4765</f>
        <v>0</v>
      </c>
      <c r="L4750" s="59"/>
      <c r="M4750" s="10">
        <f>M4751+M4754+M4756+M4759+M4762+M4765</f>
        <v>0</v>
      </c>
    </row>
    <row r="4751" spans="2:13" customFormat="1" hidden="1">
      <c r="B4751" s="1" t="s">
        <v>4500</v>
      </c>
      <c r="C4751" s="4" t="s">
        <v>665</v>
      </c>
      <c r="D4751" s="10">
        <f>SUM(D4752:D4753)</f>
        <v>0</v>
      </c>
      <c r="E4751" s="58"/>
      <c r="F4751" s="96"/>
      <c r="G4751" s="10">
        <f>SUM(G4752:G4753)</f>
        <v>0</v>
      </c>
      <c r="H4751" s="58"/>
      <c r="I4751" s="96"/>
      <c r="J4751" s="10">
        <f>SUM(J4752:J4753)</f>
        <v>0</v>
      </c>
      <c r="L4751" s="59"/>
      <c r="M4751" s="10">
        <f>SUM(M4752:M4753)</f>
        <v>0</v>
      </c>
    </row>
    <row r="4752" spans="2:13" customFormat="1" ht="22.5" hidden="1">
      <c r="B4752" s="5" t="s">
        <v>4501</v>
      </c>
      <c r="C4752" s="9" t="s">
        <v>667</v>
      </c>
      <c r="D4752" s="7">
        <v>0</v>
      </c>
      <c r="E4752" s="58"/>
      <c r="F4752" s="95"/>
      <c r="G4752" s="7">
        <v>0</v>
      </c>
      <c r="H4752" s="58"/>
      <c r="I4752" s="95"/>
      <c r="J4752" s="7">
        <v>0</v>
      </c>
      <c r="L4752" s="59"/>
      <c r="M4752" s="7">
        <v>0</v>
      </c>
    </row>
    <row r="4753" spans="2:13" customFormat="1" hidden="1">
      <c r="B4753" s="5" t="s">
        <v>4502</v>
      </c>
      <c r="C4753" s="9" t="s">
        <v>669</v>
      </c>
      <c r="D4753" s="7">
        <v>0</v>
      </c>
      <c r="E4753" s="58"/>
      <c r="F4753" s="95"/>
      <c r="G4753" s="7">
        <v>0</v>
      </c>
      <c r="H4753" s="58"/>
      <c r="I4753" s="95"/>
      <c r="J4753" s="7">
        <v>0</v>
      </c>
      <c r="L4753" s="59"/>
      <c r="M4753" s="7">
        <v>0</v>
      </c>
    </row>
    <row r="4754" spans="2:13" customFormat="1" hidden="1">
      <c r="B4754" s="1" t="s">
        <v>4503</v>
      </c>
      <c r="C4754" s="4" t="s">
        <v>671</v>
      </c>
      <c r="D4754" s="10">
        <f>SUM(D4755)</f>
        <v>0</v>
      </c>
      <c r="E4754" s="58"/>
      <c r="F4754" s="96"/>
      <c r="G4754" s="10">
        <f>SUM(G4755)</f>
        <v>0</v>
      </c>
      <c r="H4754" s="58"/>
      <c r="I4754" s="96"/>
      <c r="J4754" s="10">
        <f>SUM(J4755)</f>
        <v>0</v>
      </c>
      <c r="L4754" s="59"/>
      <c r="M4754" s="10">
        <f>SUM(M4755)</f>
        <v>0</v>
      </c>
    </row>
    <row r="4755" spans="2:13" customFormat="1" ht="22.5" hidden="1">
      <c r="B4755" s="5" t="s">
        <v>4504</v>
      </c>
      <c r="C4755" s="9" t="s">
        <v>673</v>
      </c>
      <c r="D4755" s="7">
        <v>0</v>
      </c>
      <c r="E4755" s="58"/>
      <c r="F4755" s="95"/>
      <c r="G4755" s="7">
        <v>0</v>
      </c>
      <c r="H4755" s="58"/>
      <c r="I4755" s="95"/>
      <c r="J4755" s="7">
        <v>0</v>
      </c>
      <c r="L4755" s="59"/>
      <c r="M4755" s="7">
        <v>0</v>
      </c>
    </row>
    <row r="4756" spans="2:13" customFormat="1" hidden="1">
      <c r="B4756" s="1" t="s">
        <v>4505</v>
      </c>
      <c r="C4756" s="4" t="s">
        <v>675</v>
      </c>
      <c r="D4756" s="10">
        <f>SUM(D4757:D4758)</f>
        <v>0</v>
      </c>
      <c r="E4756" s="58"/>
      <c r="F4756" s="96"/>
      <c r="G4756" s="10">
        <f>SUM(G4757:G4758)</f>
        <v>0</v>
      </c>
      <c r="H4756" s="58"/>
      <c r="I4756" s="96"/>
      <c r="J4756" s="10">
        <f>SUM(J4757:J4758)</f>
        <v>0</v>
      </c>
      <c r="L4756" s="59"/>
      <c r="M4756" s="10">
        <f>SUM(M4757:M4758)</f>
        <v>0</v>
      </c>
    </row>
    <row r="4757" spans="2:13" customFormat="1" hidden="1">
      <c r="B4757" s="5" t="s">
        <v>4506</v>
      </c>
      <c r="C4757" s="9" t="s">
        <v>677</v>
      </c>
      <c r="D4757" s="7">
        <v>0</v>
      </c>
      <c r="E4757" s="58"/>
      <c r="F4757" s="95"/>
      <c r="G4757" s="7">
        <v>0</v>
      </c>
      <c r="H4757" s="58"/>
      <c r="I4757" s="95"/>
      <c r="J4757" s="7">
        <v>0</v>
      </c>
      <c r="L4757" s="59"/>
      <c r="M4757" s="7">
        <v>0</v>
      </c>
    </row>
    <row r="4758" spans="2:13" customFormat="1" hidden="1">
      <c r="B4758" s="5" t="s">
        <v>4507</v>
      </c>
      <c r="C4758" s="9" t="s">
        <v>679</v>
      </c>
      <c r="D4758" s="7">
        <v>0</v>
      </c>
      <c r="E4758" s="58"/>
      <c r="F4758" s="95"/>
      <c r="G4758" s="7">
        <v>0</v>
      </c>
      <c r="H4758" s="58"/>
      <c r="I4758" s="95"/>
      <c r="J4758" s="7">
        <v>0</v>
      </c>
      <c r="L4758" s="59"/>
      <c r="M4758" s="7">
        <v>0</v>
      </c>
    </row>
    <row r="4759" spans="2:13" customFormat="1" hidden="1">
      <c r="B4759" s="1" t="s">
        <v>4508</v>
      </c>
      <c r="C4759" s="4" t="s">
        <v>681</v>
      </c>
      <c r="D4759" s="10">
        <f>SUM(D4760:D4761)</f>
        <v>0</v>
      </c>
      <c r="E4759" s="58"/>
      <c r="F4759" s="96"/>
      <c r="G4759" s="10">
        <f>SUM(G4760:G4761)</f>
        <v>0</v>
      </c>
      <c r="H4759" s="58"/>
      <c r="I4759" s="96"/>
      <c r="J4759" s="10">
        <f>SUM(J4760:J4761)</f>
        <v>0</v>
      </c>
      <c r="L4759" s="59"/>
      <c r="M4759" s="10">
        <f>SUM(M4760:M4761)</f>
        <v>0</v>
      </c>
    </row>
    <row r="4760" spans="2:13" customFormat="1" hidden="1">
      <c r="B4760" s="5" t="s">
        <v>4509</v>
      </c>
      <c r="C4760" s="9" t="s">
        <v>683</v>
      </c>
      <c r="D4760" s="7">
        <v>0</v>
      </c>
      <c r="E4760" s="58"/>
      <c r="F4760" s="95"/>
      <c r="G4760" s="7">
        <v>0</v>
      </c>
      <c r="H4760" s="58"/>
      <c r="I4760" s="95"/>
      <c r="J4760" s="7">
        <v>0</v>
      </c>
      <c r="L4760" s="59"/>
      <c r="M4760" s="7">
        <v>0</v>
      </c>
    </row>
    <row r="4761" spans="2:13" customFormat="1" hidden="1">
      <c r="B4761" s="5" t="s">
        <v>4510</v>
      </c>
      <c r="C4761" s="9" t="s">
        <v>685</v>
      </c>
      <c r="D4761" s="7">
        <v>0</v>
      </c>
      <c r="E4761" s="58"/>
      <c r="F4761" s="95"/>
      <c r="G4761" s="7">
        <v>0</v>
      </c>
      <c r="H4761" s="58"/>
      <c r="I4761" s="95"/>
      <c r="J4761" s="7">
        <v>0</v>
      </c>
      <c r="L4761" s="59"/>
      <c r="M4761" s="7">
        <v>0</v>
      </c>
    </row>
    <row r="4762" spans="2:13" customFormat="1" hidden="1">
      <c r="B4762" s="1" t="s">
        <v>4511</v>
      </c>
      <c r="C4762" s="4" t="s">
        <v>687</v>
      </c>
      <c r="D4762" s="10">
        <f>SUM(D4763:D4767)</f>
        <v>0</v>
      </c>
      <c r="E4762" s="58"/>
      <c r="F4762" s="96"/>
      <c r="G4762" s="10">
        <f>SUM(G4763:G4767)</f>
        <v>0</v>
      </c>
      <c r="H4762" s="58"/>
      <c r="I4762" s="96"/>
      <c r="J4762" s="10">
        <f>SUM(J4763:J4767)</f>
        <v>0</v>
      </c>
      <c r="L4762" s="59"/>
      <c r="M4762" s="10">
        <f>SUM(M4763:M4767)</f>
        <v>0</v>
      </c>
    </row>
    <row r="4763" spans="2:13" customFormat="1" hidden="1">
      <c r="B4763" s="5" t="s">
        <v>4512</v>
      </c>
      <c r="C4763" s="9" t="s">
        <v>689</v>
      </c>
      <c r="D4763" s="7">
        <v>0</v>
      </c>
      <c r="E4763" s="58"/>
      <c r="F4763" s="95"/>
      <c r="G4763" s="7">
        <v>0</v>
      </c>
      <c r="H4763" s="58"/>
      <c r="I4763" s="95"/>
      <c r="J4763" s="7">
        <v>0</v>
      </c>
      <c r="L4763" s="59"/>
      <c r="M4763" s="7">
        <v>0</v>
      </c>
    </row>
    <row r="4764" spans="2:13" customFormat="1" hidden="1">
      <c r="B4764" s="5" t="s">
        <v>4512</v>
      </c>
      <c r="C4764" s="9" t="s">
        <v>691</v>
      </c>
      <c r="D4764" s="7">
        <v>0</v>
      </c>
      <c r="E4764" s="58"/>
      <c r="F4764" s="95"/>
      <c r="G4764" s="7">
        <v>0</v>
      </c>
      <c r="H4764" s="58"/>
      <c r="I4764" s="95"/>
      <c r="J4764" s="7">
        <v>0</v>
      </c>
      <c r="L4764" s="59"/>
      <c r="M4764" s="7">
        <v>0</v>
      </c>
    </row>
    <row r="4765" spans="2:13" customFormat="1" hidden="1">
      <c r="B4765" s="1" t="s">
        <v>4513</v>
      </c>
      <c r="C4765" s="4" t="s">
        <v>693</v>
      </c>
      <c r="D4765" s="10">
        <f>SUM(D4766:D4767)</f>
        <v>0</v>
      </c>
      <c r="E4765" s="58"/>
      <c r="F4765" s="96"/>
      <c r="G4765" s="10">
        <f>SUM(G4766:G4767)</f>
        <v>0</v>
      </c>
      <c r="H4765" s="58"/>
      <c r="I4765" s="96"/>
      <c r="J4765" s="10">
        <f>SUM(J4766:J4767)</f>
        <v>0</v>
      </c>
      <c r="L4765" s="59"/>
      <c r="M4765" s="10">
        <f>SUM(M4766:M4767)</f>
        <v>0</v>
      </c>
    </row>
    <row r="4766" spans="2:13" customFormat="1" hidden="1">
      <c r="B4766" s="5" t="s">
        <v>4514</v>
      </c>
      <c r="C4766" s="9" t="s">
        <v>695</v>
      </c>
      <c r="D4766" s="7">
        <v>0</v>
      </c>
      <c r="E4766" s="58"/>
      <c r="F4766" s="95"/>
      <c r="G4766" s="7">
        <v>0</v>
      </c>
      <c r="H4766" s="58"/>
      <c r="I4766" s="95"/>
      <c r="J4766" s="7">
        <v>0</v>
      </c>
      <c r="L4766" s="59"/>
      <c r="M4766" s="7">
        <v>0</v>
      </c>
    </row>
    <row r="4767" spans="2:13" customFormat="1" hidden="1">
      <c r="B4767" s="5" t="s">
        <v>4515</v>
      </c>
      <c r="C4767" s="9" t="s">
        <v>697</v>
      </c>
      <c r="D4767" s="7">
        <v>0</v>
      </c>
      <c r="E4767" s="58"/>
      <c r="F4767" s="95"/>
      <c r="G4767" s="7">
        <v>0</v>
      </c>
      <c r="H4767" s="58"/>
      <c r="I4767" s="95"/>
      <c r="J4767" s="7">
        <v>0</v>
      </c>
      <c r="L4767" s="59"/>
      <c r="M4767" s="7">
        <v>0</v>
      </c>
    </row>
    <row r="4768" spans="2:13" customFormat="1" hidden="1">
      <c r="B4768" s="1" t="s">
        <v>4516</v>
      </c>
      <c r="C4768" s="4" t="s">
        <v>699</v>
      </c>
      <c r="D4768" s="10">
        <f>D4769</f>
        <v>0</v>
      </c>
      <c r="E4768" s="58"/>
      <c r="F4768" s="96"/>
      <c r="G4768" s="10">
        <f>G4769</f>
        <v>0</v>
      </c>
      <c r="H4768" s="58"/>
      <c r="I4768" s="96"/>
      <c r="J4768" s="10">
        <f>J4769</f>
        <v>0</v>
      </c>
      <c r="L4768" s="59"/>
      <c r="M4768" s="10">
        <f>M4769</f>
        <v>0</v>
      </c>
    </row>
    <row r="4769" spans="2:13" customFormat="1" hidden="1">
      <c r="B4769" s="1" t="s">
        <v>4517</v>
      </c>
      <c r="C4769" s="4" t="s">
        <v>699</v>
      </c>
      <c r="D4769" s="10">
        <f>SUM(D4770:D4772)</f>
        <v>0</v>
      </c>
      <c r="E4769" s="58"/>
      <c r="F4769" s="96"/>
      <c r="G4769" s="10">
        <f>SUM(G4770:G4772)</f>
        <v>0</v>
      </c>
      <c r="H4769" s="58"/>
      <c r="I4769" s="96"/>
      <c r="J4769" s="10">
        <f>SUM(J4770:J4772)</f>
        <v>0</v>
      </c>
      <c r="L4769" s="59"/>
      <c r="M4769" s="10">
        <f>SUM(M4770:M4772)</f>
        <v>0</v>
      </c>
    </row>
    <row r="4770" spans="2:13" customFormat="1" hidden="1">
      <c r="B4770" s="5" t="s">
        <v>4518</v>
      </c>
      <c r="C4770" s="56" t="s">
        <v>702</v>
      </c>
      <c r="D4770" s="7">
        <v>0</v>
      </c>
      <c r="E4770" s="58"/>
      <c r="F4770" s="95"/>
      <c r="G4770" s="7">
        <v>0</v>
      </c>
      <c r="H4770" s="58"/>
      <c r="I4770" s="95"/>
      <c r="J4770" s="7">
        <v>0</v>
      </c>
      <c r="L4770" s="59"/>
      <c r="M4770" s="7">
        <v>0</v>
      </c>
    </row>
    <row r="4771" spans="2:13" customFormat="1" hidden="1">
      <c r="B4771" s="5" t="s">
        <v>4519</v>
      </c>
      <c r="C4771" s="56" t="s">
        <v>704</v>
      </c>
      <c r="D4771" s="7">
        <v>0</v>
      </c>
      <c r="E4771" s="58"/>
      <c r="F4771" s="95"/>
      <c r="G4771" s="7">
        <v>0</v>
      </c>
      <c r="H4771" s="58"/>
      <c r="I4771" s="95"/>
      <c r="J4771" s="7">
        <v>0</v>
      </c>
      <c r="L4771" s="59"/>
      <c r="M4771" s="7">
        <v>0</v>
      </c>
    </row>
    <row r="4772" spans="2:13" customFormat="1" hidden="1">
      <c r="B4772" s="5" t="s">
        <v>4520</v>
      </c>
      <c r="C4772" s="56" t="s">
        <v>5520</v>
      </c>
      <c r="D4772" s="7">
        <v>0</v>
      </c>
      <c r="E4772" s="58"/>
      <c r="F4772" s="95"/>
      <c r="G4772" s="7">
        <v>0</v>
      </c>
      <c r="H4772" s="58"/>
      <c r="I4772" s="95"/>
      <c r="J4772" s="7">
        <v>0</v>
      </c>
      <c r="L4772" s="59"/>
      <c r="M4772" s="7">
        <v>0</v>
      </c>
    </row>
    <row r="4773" spans="2:13" customFormat="1" hidden="1">
      <c r="B4773" s="1" t="s">
        <v>4521</v>
      </c>
      <c r="C4773" s="4" t="s">
        <v>708</v>
      </c>
      <c r="D4773" s="10">
        <f>D4774+D4778+D4782+D4784+D4786+D4788+D4790</f>
        <v>0</v>
      </c>
      <c r="E4773" s="58"/>
      <c r="F4773" s="96"/>
      <c r="G4773" s="10">
        <f>G4774+G4778+G4782+G4784+G4786+G4788+G4790</f>
        <v>0</v>
      </c>
      <c r="H4773" s="58"/>
      <c r="I4773" s="96"/>
      <c r="J4773" s="10">
        <f>J4774+J4778+J4782+J4784+J4786+J4788+J4790</f>
        <v>0</v>
      </c>
      <c r="L4773" s="59"/>
      <c r="M4773" s="10">
        <f>M4774+M4778+M4782+M4784+M4786+M4788+M4790</f>
        <v>0</v>
      </c>
    </row>
    <row r="4774" spans="2:13" customFormat="1" hidden="1">
      <c r="B4774" s="1" t="s">
        <v>4522</v>
      </c>
      <c r="C4774" s="4" t="s">
        <v>710</v>
      </c>
      <c r="D4774" s="10">
        <f>SUM(D4775:D4777)</f>
        <v>0</v>
      </c>
      <c r="E4774" s="58"/>
      <c r="F4774" s="96"/>
      <c r="G4774" s="10">
        <f>SUM(G4775:G4777)</f>
        <v>0</v>
      </c>
      <c r="H4774" s="58"/>
      <c r="I4774" s="96"/>
      <c r="J4774" s="10">
        <f>SUM(J4775:J4777)</f>
        <v>0</v>
      </c>
      <c r="L4774" s="59"/>
      <c r="M4774" s="10">
        <f>SUM(M4775:M4777)</f>
        <v>0</v>
      </c>
    </row>
    <row r="4775" spans="2:13" customFormat="1" hidden="1">
      <c r="B4775" s="5" t="s">
        <v>4523</v>
      </c>
      <c r="C4775" s="9" t="s">
        <v>712</v>
      </c>
      <c r="D4775" s="7">
        <v>0</v>
      </c>
      <c r="E4775" s="58"/>
      <c r="F4775" s="95"/>
      <c r="G4775" s="7">
        <v>0</v>
      </c>
      <c r="H4775" s="58"/>
      <c r="I4775" s="95"/>
      <c r="J4775" s="7">
        <v>0</v>
      </c>
      <c r="L4775" s="59"/>
      <c r="M4775" s="7">
        <v>0</v>
      </c>
    </row>
    <row r="4776" spans="2:13" customFormat="1" hidden="1">
      <c r="B4776" s="5" t="s">
        <v>4524</v>
      </c>
      <c r="C4776" s="9" t="s">
        <v>714</v>
      </c>
      <c r="D4776" s="7">
        <v>0</v>
      </c>
      <c r="E4776" s="58"/>
      <c r="F4776" s="95"/>
      <c r="G4776" s="7">
        <v>0</v>
      </c>
      <c r="H4776" s="58"/>
      <c r="I4776" s="95"/>
      <c r="J4776" s="7">
        <v>0</v>
      </c>
      <c r="L4776" s="59"/>
      <c r="M4776" s="7">
        <v>0</v>
      </c>
    </row>
    <row r="4777" spans="2:13" customFormat="1" hidden="1">
      <c r="B4777" s="5" t="s">
        <v>4525</v>
      </c>
      <c r="C4777" s="9" t="s">
        <v>716</v>
      </c>
      <c r="D4777" s="7">
        <v>0</v>
      </c>
      <c r="E4777" s="58"/>
      <c r="F4777" s="95"/>
      <c r="G4777" s="7">
        <v>0</v>
      </c>
      <c r="H4777" s="58"/>
      <c r="I4777" s="95"/>
      <c r="J4777" s="7">
        <v>0</v>
      </c>
      <c r="L4777" s="59"/>
      <c r="M4777" s="7">
        <v>0</v>
      </c>
    </row>
    <row r="4778" spans="2:13" customFormat="1" hidden="1">
      <c r="B4778" s="1" t="s">
        <v>4526</v>
      </c>
      <c r="C4778" s="4" t="s">
        <v>718</v>
      </c>
      <c r="D4778" s="10">
        <f>SUM(D4779:D4781)</f>
        <v>0</v>
      </c>
      <c r="E4778" s="58"/>
      <c r="F4778" s="96"/>
      <c r="G4778" s="10">
        <f>SUM(G4779:G4781)</f>
        <v>0</v>
      </c>
      <c r="H4778" s="58"/>
      <c r="I4778" s="96"/>
      <c r="J4778" s="10">
        <f>SUM(J4779:J4781)</f>
        <v>0</v>
      </c>
      <c r="L4778" s="59"/>
      <c r="M4778" s="10">
        <f>SUM(M4779:M4781)</f>
        <v>0</v>
      </c>
    </row>
    <row r="4779" spans="2:13" customFormat="1" hidden="1">
      <c r="B4779" s="5" t="s">
        <v>4527</v>
      </c>
      <c r="C4779" s="9" t="s">
        <v>720</v>
      </c>
      <c r="D4779" s="7">
        <v>0</v>
      </c>
      <c r="E4779" s="58"/>
      <c r="F4779" s="95"/>
      <c r="G4779" s="7">
        <v>0</v>
      </c>
      <c r="H4779" s="58"/>
      <c r="I4779" s="95"/>
      <c r="J4779" s="7">
        <v>0</v>
      </c>
      <c r="L4779" s="59"/>
      <c r="M4779" s="7">
        <v>0</v>
      </c>
    </row>
    <row r="4780" spans="2:13" customFormat="1" hidden="1">
      <c r="B4780" s="5" t="s">
        <v>4528</v>
      </c>
      <c r="C4780" s="9" t="s">
        <v>722</v>
      </c>
      <c r="D4780" s="7">
        <v>0</v>
      </c>
      <c r="E4780" s="58"/>
      <c r="F4780" s="95"/>
      <c r="G4780" s="7">
        <v>0</v>
      </c>
      <c r="H4780" s="58"/>
      <c r="I4780" s="95"/>
      <c r="J4780" s="7">
        <v>0</v>
      </c>
      <c r="L4780" s="59"/>
      <c r="M4780" s="7">
        <v>0</v>
      </c>
    </row>
    <row r="4781" spans="2:13" customFormat="1" hidden="1">
      <c r="B4781" s="5" t="s">
        <v>4529</v>
      </c>
      <c r="C4781" s="9" t="s">
        <v>724</v>
      </c>
      <c r="D4781" s="7">
        <v>0</v>
      </c>
      <c r="E4781" s="58"/>
      <c r="F4781" s="95"/>
      <c r="G4781" s="7">
        <v>0</v>
      </c>
      <c r="H4781" s="58"/>
      <c r="I4781" s="95"/>
      <c r="J4781" s="7">
        <v>0</v>
      </c>
      <c r="L4781" s="59"/>
      <c r="M4781" s="7">
        <v>0</v>
      </c>
    </row>
    <row r="4782" spans="2:13" customFormat="1" hidden="1">
      <c r="B4782" s="1" t="s">
        <v>4530</v>
      </c>
      <c r="C4782" s="4" t="s">
        <v>726</v>
      </c>
      <c r="D4782" s="10">
        <f>SUM(D4783)</f>
        <v>0</v>
      </c>
      <c r="E4782" s="58"/>
      <c r="F4782" s="96"/>
      <c r="G4782" s="10">
        <f>SUM(G4783)</f>
        <v>0</v>
      </c>
      <c r="H4782" s="58"/>
      <c r="I4782" s="96"/>
      <c r="J4782" s="10">
        <f>SUM(J4783)</f>
        <v>0</v>
      </c>
      <c r="L4782" s="59"/>
      <c r="M4782" s="10">
        <f>SUM(M4783)</f>
        <v>0</v>
      </c>
    </row>
    <row r="4783" spans="2:13" customFormat="1" hidden="1">
      <c r="B4783" s="5" t="s">
        <v>4531</v>
      </c>
      <c r="C4783" s="9" t="s">
        <v>728</v>
      </c>
      <c r="D4783" s="7">
        <v>0</v>
      </c>
      <c r="E4783" s="58"/>
      <c r="F4783" s="95"/>
      <c r="G4783" s="7">
        <v>0</v>
      </c>
      <c r="H4783" s="58"/>
      <c r="I4783" s="95"/>
      <c r="J4783" s="7">
        <v>0</v>
      </c>
      <c r="L4783" s="59"/>
      <c r="M4783" s="7">
        <v>0</v>
      </c>
    </row>
    <row r="4784" spans="2:13" customFormat="1" hidden="1">
      <c r="B4784" s="1" t="s">
        <v>4532</v>
      </c>
      <c r="C4784" s="4" t="s">
        <v>730</v>
      </c>
      <c r="D4784" s="10">
        <f>SUM(D4785)</f>
        <v>0</v>
      </c>
      <c r="E4784" s="58"/>
      <c r="F4784" s="96"/>
      <c r="G4784" s="10">
        <f>SUM(G4785)</f>
        <v>0</v>
      </c>
      <c r="H4784" s="58"/>
      <c r="I4784" s="96"/>
      <c r="J4784" s="10">
        <f>SUM(J4785)</f>
        <v>0</v>
      </c>
      <c r="L4784" s="59"/>
      <c r="M4784" s="10">
        <f>SUM(M4785)</f>
        <v>0</v>
      </c>
    </row>
    <row r="4785" spans="1:22" customFormat="1" hidden="1">
      <c r="B4785" s="5" t="s">
        <v>4533</v>
      </c>
      <c r="C4785" s="9" t="s">
        <v>732</v>
      </c>
      <c r="D4785" s="7">
        <v>0</v>
      </c>
      <c r="E4785" s="58"/>
      <c r="F4785" s="95"/>
      <c r="G4785" s="7">
        <v>0</v>
      </c>
      <c r="H4785" s="58"/>
      <c r="I4785" s="95"/>
      <c r="J4785" s="7">
        <v>0</v>
      </c>
      <c r="L4785" s="59"/>
      <c r="M4785" s="7">
        <v>0</v>
      </c>
    </row>
    <row r="4786" spans="1:22" customFormat="1" hidden="1">
      <c r="B4786" s="1" t="s">
        <v>4534</v>
      </c>
      <c r="C4786" s="4" t="s">
        <v>734</v>
      </c>
      <c r="D4786" s="10">
        <f>SUM(D4787)</f>
        <v>0</v>
      </c>
      <c r="E4786" s="58"/>
      <c r="F4786" s="96"/>
      <c r="G4786" s="10">
        <f>SUM(G4787)</f>
        <v>0</v>
      </c>
      <c r="H4786" s="58"/>
      <c r="I4786" s="96"/>
      <c r="J4786" s="10">
        <f>SUM(J4787)</f>
        <v>0</v>
      </c>
      <c r="L4786" s="59"/>
      <c r="M4786" s="10">
        <f>SUM(M4787)</f>
        <v>0</v>
      </c>
    </row>
    <row r="4787" spans="1:22" customFormat="1" hidden="1">
      <c r="B4787" s="5" t="s">
        <v>4535</v>
      </c>
      <c r="C4787" s="9" t="s">
        <v>736</v>
      </c>
      <c r="D4787" s="7">
        <v>0</v>
      </c>
      <c r="E4787" s="58"/>
      <c r="F4787" s="95"/>
      <c r="G4787" s="7">
        <v>0</v>
      </c>
      <c r="H4787" s="58"/>
      <c r="I4787" s="95"/>
      <c r="J4787" s="7">
        <v>0</v>
      </c>
      <c r="L4787" s="59"/>
      <c r="M4787" s="7">
        <v>0</v>
      </c>
    </row>
    <row r="4788" spans="1:22" customFormat="1" hidden="1">
      <c r="B4788" s="1" t="s">
        <v>4536</v>
      </c>
      <c r="C4788" s="4" t="s">
        <v>738</v>
      </c>
      <c r="D4788" s="10">
        <f>SUM(D4789)</f>
        <v>0</v>
      </c>
      <c r="E4788" s="58"/>
      <c r="F4788" s="96"/>
      <c r="G4788" s="10">
        <f>SUM(G4789)</f>
        <v>0</v>
      </c>
      <c r="H4788" s="58"/>
      <c r="I4788" s="96"/>
      <c r="J4788" s="10">
        <f>SUM(J4789)</f>
        <v>0</v>
      </c>
      <c r="L4788" s="59"/>
      <c r="M4788" s="10">
        <f>SUM(M4789)</f>
        <v>0</v>
      </c>
    </row>
    <row r="4789" spans="1:22" customFormat="1" hidden="1">
      <c r="B4789" s="5" t="s">
        <v>4537</v>
      </c>
      <c r="C4789" s="9" t="s">
        <v>740</v>
      </c>
      <c r="D4789" s="7">
        <v>0</v>
      </c>
      <c r="E4789" s="58"/>
      <c r="F4789" s="95"/>
      <c r="G4789" s="7">
        <v>0</v>
      </c>
      <c r="H4789" s="58"/>
      <c r="I4789" s="95"/>
      <c r="J4789" s="7">
        <v>0</v>
      </c>
      <c r="L4789" s="59"/>
      <c r="M4789" s="7">
        <v>0</v>
      </c>
    </row>
    <row r="4790" spans="1:22" customFormat="1" hidden="1">
      <c r="B4790" s="1" t="s">
        <v>4538</v>
      </c>
      <c r="C4790" s="2" t="s">
        <v>742</v>
      </c>
      <c r="D4790" s="10">
        <f>SUM(D4791)</f>
        <v>0</v>
      </c>
      <c r="E4790" s="58"/>
      <c r="F4790" s="96"/>
      <c r="G4790" s="10">
        <f>SUM(G4791)</f>
        <v>0</v>
      </c>
      <c r="H4790" s="58"/>
      <c r="I4790" s="96"/>
      <c r="J4790" s="10">
        <f>SUM(J4791)</f>
        <v>0</v>
      </c>
      <c r="L4790" s="59"/>
      <c r="M4790" s="10">
        <f>SUM(M4791)</f>
        <v>0</v>
      </c>
    </row>
    <row r="4791" spans="1:22" customFormat="1" hidden="1">
      <c r="B4791" s="5" t="s">
        <v>4539</v>
      </c>
      <c r="C4791" s="9" t="s">
        <v>744</v>
      </c>
      <c r="D4791" s="7">
        <v>0</v>
      </c>
      <c r="E4791" s="58"/>
      <c r="F4791" s="95"/>
      <c r="G4791" s="7">
        <v>0</v>
      </c>
      <c r="H4791" s="58"/>
      <c r="I4791" s="95"/>
      <c r="J4791" s="7">
        <v>0</v>
      </c>
      <c r="L4791" s="59"/>
      <c r="M4791" s="7">
        <v>0</v>
      </c>
    </row>
    <row r="4792" spans="1:22">
      <c r="A4792" s="21" t="s">
        <v>5618</v>
      </c>
      <c r="B4792" s="28"/>
      <c r="C4792" s="36"/>
      <c r="D4792" s="129"/>
      <c r="E4792" s="108"/>
      <c r="F4792" s="133"/>
      <c r="G4792" s="129"/>
      <c r="H4792" s="108"/>
      <c r="I4792" s="133"/>
      <c r="J4792" s="129"/>
      <c r="K4792" s="21"/>
      <c r="L4792" s="59"/>
      <c r="M4792" s="129"/>
      <c r="P4792" s="59"/>
      <c r="S4792" s="59"/>
    </row>
    <row r="4793" spans="1:22" s="33" customFormat="1" ht="15.75">
      <c r="A4793" s="33" t="s">
        <v>5618</v>
      </c>
      <c r="B4793" s="180" t="s">
        <v>5902</v>
      </c>
      <c r="C4793" s="181" t="s">
        <v>4540</v>
      </c>
      <c r="D4793" s="136">
        <f>D4794+D4864+D4929+D5022+D5058+D5120+D5143+D5161+D5166</f>
        <v>176390</v>
      </c>
      <c r="E4793" s="137"/>
      <c r="F4793" s="138"/>
      <c r="G4793" s="136">
        <f>G4794+G4864+G4929+G5022+G5058+G5120+G5143+G5161+G5166</f>
        <v>176800</v>
      </c>
      <c r="H4793" s="137"/>
      <c r="I4793" s="138"/>
      <c r="J4793" s="136">
        <f>J4794+J4864+J4929+J5022+J5058+J5120+J5143+J5161+J5166</f>
        <v>176800</v>
      </c>
      <c r="K4793" s="61"/>
      <c r="L4793" s="65"/>
      <c r="M4793" s="182">
        <f>M4794+M4864+M4929+M5022+M5058+M5120+M5143+M5161+M5166</f>
        <v>140000</v>
      </c>
      <c r="P4793" s="182">
        <f>P4794+P4864+P4929+P5022+P5058+P5120+P5143+P5161+P5166</f>
        <v>140000</v>
      </c>
      <c r="S4793" s="182">
        <f>S4794+S4864+S4929+S5022+S5058+S5120+S5143+S5161+S5166</f>
        <v>140000</v>
      </c>
      <c r="V4793" s="236">
        <f>V4929+V5022</f>
        <v>100000</v>
      </c>
    </row>
    <row r="4794" spans="1:22" customFormat="1" hidden="1">
      <c r="B4794" s="1" t="s">
        <v>4541</v>
      </c>
      <c r="C4794" s="4" t="s">
        <v>3</v>
      </c>
      <c r="D4794" s="3">
        <f>D4795+D4801+D4809+D4828+D4838+D4851+D4855+D4860</f>
        <v>0</v>
      </c>
      <c r="E4794" s="58"/>
      <c r="F4794" s="94"/>
      <c r="G4794" s="3">
        <f>G4795+G4801+G4809+G4828+G4838+G4851+G4855+G4860</f>
        <v>0</v>
      </c>
      <c r="H4794" s="58"/>
      <c r="I4794" s="94"/>
      <c r="J4794" s="3">
        <f>J4795+J4801+J4809+J4828+J4838+J4851+J4855+J4860</f>
        <v>0</v>
      </c>
      <c r="L4794" s="59"/>
      <c r="M4794" s="3">
        <f>M4795+M4801+M4809+M4828+M4838+M4851+M4855+M4860</f>
        <v>0</v>
      </c>
    </row>
    <row r="4795" spans="1:22" customFormat="1" hidden="1">
      <c r="B4795" s="1" t="s">
        <v>4542</v>
      </c>
      <c r="C4795" s="4" t="s">
        <v>5</v>
      </c>
      <c r="D4795" s="3">
        <f>SUM(D4796:D4800)</f>
        <v>0</v>
      </c>
      <c r="E4795" s="58"/>
      <c r="F4795" s="94"/>
      <c r="G4795" s="3">
        <f>SUM(G4796:G4800)</f>
        <v>0</v>
      </c>
      <c r="H4795" s="58"/>
      <c r="I4795" s="94"/>
      <c r="J4795" s="3">
        <f>SUM(J4796:J4800)</f>
        <v>0</v>
      </c>
      <c r="L4795" s="59"/>
      <c r="M4795" s="3">
        <f>SUM(M4796:M4800)</f>
        <v>0</v>
      </c>
    </row>
    <row r="4796" spans="1:22" customFormat="1" hidden="1">
      <c r="B4796" s="5" t="s">
        <v>4543</v>
      </c>
      <c r="C4796" s="56" t="s">
        <v>7</v>
      </c>
      <c r="D4796" s="7">
        <v>0</v>
      </c>
      <c r="E4796" s="58"/>
      <c r="F4796" s="95"/>
      <c r="G4796" s="7">
        <v>0</v>
      </c>
      <c r="H4796" s="58"/>
      <c r="I4796" s="95"/>
      <c r="J4796" s="7">
        <v>0</v>
      </c>
      <c r="L4796" s="59"/>
      <c r="M4796" s="7">
        <v>0</v>
      </c>
    </row>
    <row r="4797" spans="1:22" customFormat="1" hidden="1">
      <c r="B4797" s="57" t="s">
        <v>4544</v>
      </c>
      <c r="C4797" s="56" t="s">
        <v>9</v>
      </c>
      <c r="D4797" s="7">
        <v>0</v>
      </c>
      <c r="E4797" s="58"/>
      <c r="F4797" s="95"/>
      <c r="G4797" s="7">
        <v>0</v>
      </c>
      <c r="H4797" s="58"/>
      <c r="I4797" s="95"/>
      <c r="J4797" s="7">
        <v>0</v>
      </c>
      <c r="L4797" s="59"/>
      <c r="M4797" s="7">
        <v>0</v>
      </c>
    </row>
    <row r="4798" spans="1:22" customFormat="1" hidden="1">
      <c r="B4798" s="57" t="s">
        <v>4545</v>
      </c>
      <c r="C4798" s="9" t="s">
        <v>11</v>
      </c>
      <c r="D4798" s="7">
        <v>0</v>
      </c>
      <c r="E4798" s="58"/>
      <c r="F4798" s="95"/>
      <c r="G4798" s="7">
        <v>0</v>
      </c>
      <c r="H4798" s="58"/>
      <c r="I4798" s="95"/>
      <c r="J4798" s="7">
        <v>0</v>
      </c>
      <c r="L4798" s="59"/>
      <c r="M4798" s="7">
        <v>0</v>
      </c>
    </row>
    <row r="4799" spans="1:22" customFormat="1" hidden="1">
      <c r="B4799" s="57" t="s">
        <v>4546</v>
      </c>
      <c r="C4799" s="9" t="s">
        <v>13</v>
      </c>
      <c r="D4799" s="7">
        <v>0</v>
      </c>
      <c r="E4799" s="58"/>
      <c r="F4799" s="95"/>
      <c r="G4799" s="7">
        <v>0</v>
      </c>
      <c r="H4799" s="58"/>
      <c r="I4799" s="95"/>
      <c r="J4799" s="7">
        <v>0</v>
      </c>
      <c r="L4799" s="59"/>
      <c r="M4799" s="7">
        <v>0</v>
      </c>
    </row>
    <row r="4800" spans="1:22" customFormat="1" hidden="1">
      <c r="B4800" s="5" t="s">
        <v>4547</v>
      </c>
      <c r="C4800" s="9" t="s">
        <v>15</v>
      </c>
      <c r="D4800" s="7">
        <v>0</v>
      </c>
      <c r="E4800" s="58"/>
      <c r="F4800" s="95"/>
      <c r="G4800" s="7">
        <v>0</v>
      </c>
      <c r="H4800" s="58"/>
      <c r="I4800" s="95"/>
      <c r="J4800" s="7">
        <v>0</v>
      </c>
      <c r="L4800" s="59"/>
      <c r="M4800" s="7">
        <v>0</v>
      </c>
    </row>
    <row r="4801" spans="2:13" customFormat="1" hidden="1">
      <c r="B4801" s="1" t="s">
        <v>4548</v>
      </c>
      <c r="C4801" s="4" t="s">
        <v>17</v>
      </c>
      <c r="D4801" s="10">
        <f>SUM(D4802:D4808)</f>
        <v>0</v>
      </c>
      <c r="E4801" s="58"/>
      <c r="F4801" s="96"/>
      <c r="G4801" s="10">
        <f>SUM(G4802:G4808)</f>
        <v>0</v>
      </c>
      <c r="H4801" s="58"/>
      <c r="I4801" s="96"/>
      <c r="J4801" s="10">
        <f>SUM(J4802:J4808)</f>
        <v>0</v>
      </c>
      <c r="L4801" s="59"/>
      <c r="M4801" s="10">
        <f>SUM(M4802:M4808)</f>
        <v>0</v>
      </c>
    </row>
    <row r="4802" spans="2:13" customFormat="1" hidden="1">
      <c r="B4802" s="5" t="s">
        <v>4549</v>
      </c>
      <c r="C4802" s="9" t="s">
        <v>19</v>
      </c>
      <c r="D4802" s="7">
        <v>0</v>
      </c>
      <c r="E4802" s="58"/>
      <c r="F4802" s="95"/>
      <c r="G4802" s="7">
        <v>0</v>
      </c>
      <c r="H4802" s="58"/>
      <c r="I4802" s="95"/>
      <c r="J4802" s="7">
        <v>0</v>
      </c>
      <c r="L4802" s="59"/>
      <c r="M4802" s="7">
        <v>0</v>
      </c>
    </row>
    <row r="4803" spans="2:13" customFormat="1" hidden="1">
      <c r="B4803" s="5" t="s">
        <v>4550</v>
      </c>
      <c r="C4803" s="56" t="s">
        <v>21</v>
      </c>
      <c r="D4803" s="7">
        <v>0</v>
      </c>
      <c r="E4803" s="58"/>
      <c r="F4803" s="95"/>
      <c r="G4803" s="7">
        <v>0</v>
      </c>
      <c r="H4803" s="58"/>
      <c r="I4803" s="95"/>
      <c r="J4803" s="7">
        <v>0</v>
      </c>
      <c r="L4803" s="59"/>
      <c r="M4803" s="7">
        <v>0</v>
      </c>
    </row>
    <row r="4804" spans="2:13" customFormat="1" hidden="1">
      <c r="B4804" s="5" t="s">
        <v>4551</v>
      </c>
      <c r="C4804" s="9" t="s">
        <v>23</v>
      </c>
      <c r="D4804" s="7">
        <v>0</v>
      </c>
      <c r="E4804" s="58"/>
      <c r="F4804" s="95"/>
      <c r="G4804" s="7">
        <v>0</v>
      </c>
      <c r="H4804" s="58"/>
      <c r="I4804" s="95"/>
      <c r="J4804" s="7">
        <v>0</v>
      </c>
      <c r="L4804" s="59"/>
      <c r="M4804" s="7">
        <v>0</v>
      </c>
    </row>
    <row r="4805" spans="2:13" customFormat="1" hidden="1">
      <c r="B4805" s="5" t="s">
        <v>4552</v>
      </c>
      <c r="C4805" s="9" t="s">
        <v>25</v>
      </c>
      <c r="D4805" s="7">
        <v>0</v>
      </c>
      <c r="E4805" s="58"/>
      <c r="F4805" s="95"/>
      <c r="G4805" s="7">
        <v>0</v>
      </c>
      <c r="H4805" s="58"/>
      <c r="I4805" s="95"/>
      <c r="J4805" s="7">
        <v>0</v>
      </c>
      <c r="L4805" s="59"/>
      <c r="M4805" s="7">
        <v>0</v>
      </c>
    </row>
    <row r="4806" spans="2:13" customFormat="1" hidden="1">
      <c r="B4806" s="5" t="s">
        <v>4553</v>
      </c>
      <c r="C4806" s="9" t="s">
        <v>27</v>
      </c>
      <c r="D4806" s="7">
        <v>0</v>
      </c>
      <c r="E4806" s="58"/>
      <c r="F4806" s="95"/>
      <c r="G4806" s="7">
        <v>0</v>
      </c>
      <c r="H4806" s="58"/>
      <c r="I4806" s="95"/>
      <c r="J4806" s="7">
        <v>0</v>
      </c>
      <c r="L4806" s="59"/>
      <c r="M4806" s="7">
        <v>0</v>
      </c>
    </row>
    <row r="4807" spans="2:13" customFormat="1" hidden="1">
      <c r="B4807" s="5" t="s">
        <v>4554</v>
      </c>
      <c r="C4807" s="9" t="s">
        <v>29</v>
      </c>
      <c r="D4807" s="7">
        <v>0</v>
      </c>
      <c r="E4807" s="58"/>
      <c r="F4807" s="95"/>
      <c r="G4807" s="7">
        <v>0</v>
      </c>
      <c r="H4807" s="58"/>
      <c r="I4807" s="95"/>
      <c r="J4807" s="7">
        <v>0</v>
      </c>
      <c r="L4807" s="59"/>
      <c r="M4807" s="7">
        <v>0</v>
      </c>
    </row>
    <row r="4808" spans="2:13" customFormat="1" hidden="1">
      <c r="B4808" s="5" t="s">
        <v>4555</v>
      </c>
      <c r="C4808" s="9" t="s">
        <v>31</v>
      </c>
      <c r="D4808" s="7">
        <v>0</v>
      </c>
      <c r="E4808" s="58"/>
      <c r="F4808" s="95"/>
      <c r="G4808" s="7">
        <v>0</v>
      </c>
      <c r="H4808" s="58"/>
      <c r="I4808" s="95"/>
      <c r="J4808" s="7">
        <v>0</v>
      </c>
      <c r="L4808" s="59"/>
      <c r="M4808" s="7">
        <v>0</v>
      </c>
    </row>
    <row r="4809" spans="2:13" customFormat="1" hidden="1">
      <c r="B4809" s="1" t="s">
        <v>4556</v>
      </c>
      <c r="C4809" s="4" t="s">
        <v>33</v>
      </c>
      <c r="D4809" s="10">
        <f>SUM(D4810:D4827)</f>
        <v>0</v>
      </c>
      <c r="E4809" s="58"/>
      <c r="F4809" s="96"/>
      <c r="G4809" s="10">
        <f>SUM(G4810:G4827)</f>
        <v>0</v>
      </c>
      <c r="H4809" s="58"/>
      <c r="I4809" s="96"/>
      <c r="J4809" s="10">
        <f>SUM(J4810:J4827)</f>
        <v>0</v>
      </c>
      <c r="L4809" s="59"/>
      <c r="M4809" s="10">
        <f>SUM(M4810:M4827)</f>
        <v>0</v>
      </c>
    </row>
    <row r="4810" spans="2:13" customFormat="1" hidden="1">
      <c r="B4810" s="5" t="s">
        <v>4557</v>
      </c>
      <c r="C4810" s="9" t="s">
        <v>35</v>
      </c>
      <c r="D4810" s="7">
        <v>0</v>
      </c>
      <c r="E4810" s="58"/>
      <c r="F4810" s="95"/>
      <c r="G4810" s="7">
        <v>0</v>
      </c>
      <c r="H4810" s="58"/>
      <c r="I4810" s="95"/>
      <c r="J4810" s="7">
        <v>0</v>
      </c>
      <c r="L4810" s="59"/>
      <c r="M4810" s="7">
        <v>0</v>
      </c>
    </row>
    <row r="4811" spans="2:13" customFormat="1" hidden="1">
      <c r="B4811" s="5" t="s">
        <v>4558</v>
      </c>
      <c r="C4811" s="9" t="s">
        <v>37</v>
      </c>
      <c r="D4811" s="7">
        <v>0</v>
      </c>
      <c r="E4811" s="58"/>
      <c r="F4811" s="95"/>
      <c r="G4811" s="7">
        <v>0</v>
      </c>
      <c r="H4811" s="58"/>
      <c r="I4811" s="95"/>
      <c r="J4811" s="7">
        <v>0</v>
      </c>
      <c r="L4811" s="59"/>
      <c r="M4811" s="7">
        <v>0</v>
      </c>
    </row>
    <row r="4812" spans="2:13" customFormat="1" hidden="1">
      <c r="B4812" s="5" t="s">
        <v>4559</v>
      </c>
      <c r="C4812" s="9" t="s">
        <v>39</v>
      </c>
      <c r="D4812" s="7">
        <v>0</v>
      </c>
      <c r="E4812" s="58"/>
      <c r="F4812" s="95"/>
      <c r="G4812" s="7">
        <v>0</v>
      </c>
      <c r="H4812" s="58"/>
      <c r="I4812" s="95"/>
      <c r="J4812" s="7">
        <v>0</v>
      </c>
      <c r="L4812" s="59"/>
      <c r="M4812" s="7">
        <v>0</v>
      </c>
    </row>
    <row r="4813" spans="2:13" customFormat="1" hidden="1">
      <c r="B4813" s="5" t="s">
        <v>4560</v>
      </c>
      <c r="C4813" s="9" t="s">
        <v>41</v>
      </c>
      <c r="D4813" s="7">
        <v>0</v>
      </c>
      <c r="E4813" s="58"/>
      <c r="F4813" s="95"/>
      <c r="G4813" s="7">
        <v>0</v>
      </c>
      <c r="H4813" s="58"/>
      <c r="I4813" s="95"/>
      <c r="J4813" s="7">
        <v>0</v>
      </c>
      <c r="L4813" s="59"/>
      <c r="M4813" s="7">
        <v>0</v>
      </c>
    </row>
    <row r="4814" spans="2:13" customFormat="1" hidden="1">
      <c r="B4814" s="5" t="s">
        <v>4561</v>
      </c>
      <c r="C4814" s="9" t="s">
        <v>43</v>
      </c>
      <c r="D4814" s="7">
        <v>0</v>
      </c>
      <c r="E4814" s="58"/>
      <c r="F4814" s="95"/>
      <c r="G4814" s="7">
        <v>0</v>
      </c>
      <c r="H4814" s="58"/>
      <c r="I4814" s="95"/>
      <c r="J4814" s="7">
        <v>0</v>
      </c>
      <c r="L4814" s="59"/>
      <c r="M4814" s="7">
        <v>0</v>
      </c>
    </row>
    <row r="4815" spans="2:13" customFormat="1" hidden="1">
      <c r="B4815" s="5" t="s">
        <v>4562</v>
      </c>
      <c r="C4815" s="9" t="s">
        <v>45</v>
      </c>
      <c r="D4815" s="7">
        <v>0</v>
      </c>
      <c r="E4815" s="58"/>
      <c r="F4815" s="95"/>
      <c r="G4815" s="7">
        <v>0</v>
      </c>
      <c r="H4815" s="58"/>
      <c r="I4815" s="95"/>
      <c r="J4815" s="7">
        <v>0</v>
      </c>
      <c r="L4815" s="59"/>
      <c r="M4815" s="7">
        <v>0</v>
      </c>
    </row>
    <row r="4816" spans="2:13" customFormat="1" hidden="1">
      <c r="B4816" s="5" t="s">
        <v>4563</v>
      </c>
      <c r="C4816" s="56" t="s">
        <v>47</v>
      </c>
      <c r="D4816" s="7">
        <v>0</v>
      </c>
      <c r="E4816" s="58"/>
      <c r="F4816" s="95"/>
      <c r="G4816" s="7">
        <v>0</v>
      </c>
      <c r="H4816" s="58"/>
      <c r="I4816" s="95"/>
      <c r="J4816" s="7">
        <v>0</v>
      </c>
      <c r="L4816" s="59"/>
      <c r="M4816" s="7">
        <v>0</v>
      </c>
    </row>
    <row r="4817" spans="2:13" customFormat="1" hidden="1">
      <c r="B4817" s="5" t="s">
        <v>4564</v>
      </c>
      <c r="C4817" s="9" t="s">
        <v>49</v>
      </c>
      <c r="D4817" s="7">
        <v>0</v>
      </c>
      <c r="E4817" s="58"/>
      <c r="F4817" s="95"/>
      <c r="G4817" s="7">
        <v>0</v>
      </c>
      <c r="H4817" s="58"/>
      <c r="I4817" s="95"/>
      <c r="J4817" s="7">
        <v>0</v>
      </c>
      <c r="L4817" s="59"/>
      <c r="M4817" s="7">
        <v>0</v>
      </c>
    </row>
    <row r="4818" spans="2:13" customFormat="1" hidden="1">
      <c r="B4818" s="5" t="s">
        <v>4565</v>
      </c>
      <c r="C4818" s="9" t="s">
        <v>51</v>
      </c>
      <c r="D4818" s="7">
        <v>0</v>
      </c>
      <c r="E4818" s="58"/>
      <c r="F4818" s="95"/>
      <c r="G4818" s="7">
        <v>0</v>
      </c>
      <c r="H4818" s="58"/>
      <c r="I4818" s="95"/>
      <c r="J4818" s="7">
        <v>0</v>
      </c>
      <c r="L4818" s="59"/>
      <c r="M4818" s="7">
        <v>0</v>
      </c>
    </row>
    <row r="4819" spans="2:13" customFormat="1" hidden="1">
      <c r="B4819" s="5" t="s">
        <v>4566</v>
      </c>
      <c r="C4819" s="9" t="s">
        <v>53</v>
      </c>
      <c r="D4819" s="7">
        <v>0</v>
      </c>
      <c r="E4819" s="58"/>
      <c r="F4819" s="95"/>
      <c r="G4819" s="7">
        <v>0</v>
      </c>
      <c r="H4819" s="58"/>
      <c r="I4819" s="95"/>
      <c r="J4819" s="7">
        <v>0</v>
      </c>
      <c r="L4819" s="59"/>
      <c r="M4819" s="7">
        <v>0</v>
      </c>
    </row>
    <row r="4820" spans="2:13" customFormat="1" hidden="1">
      <c r="B4820" s="5" t="s">
        <v>4567</v>
      </c>
      <c r="C4820" s="9" t="s">
        <v>55</v>
      </c>
      <c r="D4820" s="7">
        <v>0</v>
      </c>
      <c r="E4820" s="58"/>
      <c r="F4820" s="95"/>
      <c r="G4820" s="7">
        <v>0</v>
      </c>
      <c r="H4820" s="58"/>
      <c r="I4820" s="95"/>
      <c r="J4820" s="7">
        <v>0</v>
      </c>
      <c r="L4820" s="59"/>
      <c r="M4820" s="7">
        <v>0</v>
      </c>
    </row>
    <row r="4821" spans="2:13" customFormat="1" hidden="1">
      <c r="B4821" s="5" t="s">
        <v>4568</v>
      </c>
      <c r="C4821" s="9" t="s">
        <v>57</v>
      </c>
      <c r="D4821" s="7">
        <v>0</v>
      </c>
      <c r="E4821" s="58"/>
      <c r="F4821" s="95"/>
      <c r="G4821" s="7">
        <v>0</v>
      </c>
      <c r="H4821" s="58"/>
      <c r="I4821" s="95"/>
      <c r="J4821" s="7">
        <v>0</v>
      </c>
      <c r="L4821" s="59"/>
      <c r="M4821" s="7">
        <v>0</v>
      </c>
    </row>
    <row r="4822" spans="2:13" customFormat="1" hidden="1">
      <c r="B4822" s="5" t="s">
        <v>4569</v>
      </c>
      <c r="C4822" s="9" t="s">
        <v>59</v>
      </c>
      <c r="D4822" s="7">
        <v>0</v>
      </c>
      <c r="E4822" s="58"/>
      <c r="F4822" s="95"/>
      <c r="G4822" s="7">
        <v>0</v>
      </c>
      <c r="H4822" s="58"/>
      <c r="I4822" s="95"/>
      <c r="J4822" s="7">
        <v>0</v>
      </c>
      <c r="L4822" s="59"/>
      <c r="M4822" s="7">
        <v>0</v>
      </c>
    </row>
    <row r="4823" spans="2:13" customFormat="1" hidden="1">
      <c r="B4823" s="5" t="s">
        <v>4570</v>
      </c>
      <c r="C4823" s="9" t="s">
        <v>61</v>
      </c>
      <c r="D4823" s="7">
        <v>0</v>
      </c>
      <c r="E4823" s="58"/>
      <c r="F4823" s="95"/>
      <c r="G4823" s="7">
        <v>0</v>
      </c>
      <c r="H4823" s="58"/>
      <c r="I4823" s="95"/>
      <c r="J4823" s="7">
        <v>0</v>
      </c>
      <c r="L4823" s="59"/>
      <c r="M4823" s="7">
        <v>0</v>
      </c>
    </row>
    <row r="4824" spans="2:13" customFormat="1" hidden="1">
      <c r="B4824" s="5" t="s">
        <v>4571</v>
      </c>
      <c r="C4824" s="56" t="s">
        <v>63</v>
      </c>
      <c r="D4824" s="7">
        <v>0</v>
      </c>
      <c r="E4824" s="58"/>
      <c r="F4824" s="95"/>
      <c r="G4824" s="7">
        <v>0</v>
      </c>
      <c r="H4824" s="58"/>
      <c r="I4824" s="95"/>
      <c r="J4824" s="7">
        <v>0</v>
      </c>
      <c r="L4824" s="59"/>
      <c r="M4824" s="7">
        <v>0</v>
      </c>
    </row>
    <row r="4825" spans="2:13" customFormat="1" hidden="1">
      <c r="B4825" s="5" t="s">
        <v>4572</v>
      </c>
      <c r="C4825" s="56" t="s">
        <v>65</v>
      </c>
      <c r="D4825" s="7">
        <v>0</v>
      </c>
      <c r="E4825" s="58"/>
      <c r="F4825" s="95"/>
      <c r="G4825" s="7">
        <v>0</v>
      </c>
      <c r="H4825" s="58"/>
      <c r="I4825" s="95"/>
      <c r="J4825" s="7">
        <v>0</v>
      </c>
      <c r="L4825" s="59"/>
      <c r="M4825" s="7">
        <v>0</v>
      </c>
    </row>
    <row r="4826" spans="2:13" customFormat="1" hidden="1">
      <c r="B4826" s="5" t="s">
        <v>4573</v>
      </c>
      <c r="C4826" s="56" t="s">
        <v>67</v>
      </c>
      <c r="D4826" s="7">
        <v>0</v>
      </c>
      <c r="E4826" s="58"/>
      <c r="F4826" s="95"/>
      <c r="G4826" s="7">
        <v>0</v>
      </c>
      <c r="H4826" s="58"/>
      <c r="I4826" s="95"/>
      <c r="J4826" s="7">
        <v>0</v>
      </c>
      <c r="L4826" s="59"/>
      <c r="M4826" s="7">
        <v>0</v>
      </c>
    </row>
    <row r="4827" spans="2:13" customFormat="1" hidden="1">
      <c r="B4827" s="5" t="s">
        <v>4574</v>
      </c>
      <c r="C4827" s="9" t="s">
        <v>69</v>
      </c>
      <c r="D4827" s="7">
        <v>0</v>
      </c>
      <c r="E4827" s="58"/>
      <c r="F4827" s="95"/>
      <c r="G4827" s="7">
        <v>0</v>
      </c>
      <c r="H4827" s="58"/>
      <c r="I4827" s="95"/>
      <c r="J4827" s="7">
        <v>0</v>
      </c>
      <c r="L4827" s="59"/>
      <c r="M4827" s="7">
        <v>0</v>
      </c>
    </row>
    <row r="4828" spans="2:13" customFormat="1" hidden="1">
      <c r="B4828" s="1" t="s">
        <v>4575</v>
      </c>
      <c r="C4828" s="4" t="s">
        <v>71</v>
      </c>
      <c r="D4828" s="10">
        <f>SUM(D4829:D4837)</f>
        <v>0</v>
      </c>
      <c r="E4828" s="58"/>
      <c r="F4828" s="96"/>
      <c r="G4828" s="10">
        <f>SUM(G4829:G4837)</f>
        <v>0</v>
      </c>
      <c r="H4828" s="58"/>
      <c r="I4828" s="96"/>
      <c r="J4828" s="10">
        <f>SUM(J4829:J4837)</f>
        <v>0</v>
      </c>
      <c r="L4828" s="59"/>
      <c r="M4828" s="10">
        <f>SUM(M4829:M4837)</f>
        <v>0</v>
      </c>
    </row>
    <row r="4829" spans="2:13" customFormat="1" hidden="1">
      <c r="B4829" s="5" t="s">
        <v>4576</v>
      </c>
      <c r="C4829" s="9" t="s">
        <v>73</v>
      </c>
      <c r="D4829" s="7">
        <v>0</v>
      </c>
      <c r="E4829" s="58"/>
      <c r="F4829" s="95"/>
      <c r="G4829" s="7">
        <v>0</v>
      </c>
      <c r="H4829" s="58"/>
      <c r="I4829" s="95"/>
      <c r="J4829" s="7">
        <v>0</v>
      </c>
      <c r="L4829" s="59"/>
      <c r="M4829" s="7">
        <v>0</v>
      </c>
    </row>
    <row r="4830" spans="2:13" customFormat="1" hidden="1">
      <c r="B4830" s="5" t="s">
        <v>4577</v>
      </c>
      <c r="C4830" s="9" t="s">
        <v>75</v>
      </c>
      <c r="D4830" s="7">
        <v>0</v>
      </c>
      <c r="E4830" s="58"/>
      <c r="F4830" s="95"/>
      <c r="G4830" s="7">
        <v>0</v>
      </c>
      <c r="H4830" s="58"/>
      <c r="I4830" s="95"/>
      <c r="J4830" s="7">
        <v>0</v>
      </c>
      <c r="L4830" s="59"/>
      <c r="M4830" s="7">
        <v>0</v>
      </c>
    </row>
    <row r="4831" spans="2:13" customFormat="1" hidden="1">
      <c r="B4831" s="5" t="s">
        <v>4578</v>
      </c>
      <c r="C4831" s="9" t="s">
        <v>77</v>
      </c>
      <c r="D4831" s="7">
        <v>0</v>
      </c>
      <c r="E4831" s="58"/>
      <c r="F4831" s="95"/>
      <c r="G4831" s="7">
        <v>0</v>
      </c>
      <c r="H4831" s="58"/>
      <c r="I4831" s="95"/>
      <c r="J4831" s="7">
        <v>0</v>
      </c>
      <c r="L4831" s="59"/>
      <c r="M4831" s="7">
        <v>0</v>
      </c>
    </row>
    <row r="4832" spans="2:13" customFormat="1" hidden="1">
      <c r="B4832" s="5" t="s">
        <v>4579</v>
      </c>
      <c r="C4832" s="9" t="s">
        <v>79</v>
      </c>
      <c r="D4832" s="7">
        <v>0</v>
      </c>
      <c r="E4832" s="58"/>
      <c r="F4832" s="95"/>
      <c r="G4832" s="7">
        <v>0</v>
      </c>
      <c r="H4832" s="58"/>
      <c r="I4832" s="95"/>
      <c r="J4832" s="7">
        <v>0</v>
      </c>
      <c r="L4832" s="59"/>
      <c r="M4832" s="7">
        <v>0</v>
      </c>
    </row>
    <row r="4833" spans="2:13" customFormat="1" hidden="1">
      <c r="B4833" s="5" t="s">
        <v>4580</v>
      </c>
      <c r="C4833" s="9" t="s">
        <v>81</v>
      </c>
      <c r="D4833" s="7">
        <v>0</v>
      </c>
      <c r="E4833" s="58"/>
      <c r="F4833" s="95"/>
      <c r="G4833" s="7">
        <v>0</v>
      </c>
      <c r="H4833" s="58"/>
      <c r="I4833" s="95"/>
      <c r="J4833" s="7">
        <v>0</v>
      </c>
      <c r="L4833" s="59"/>
      <c r="M4833" s="7">
        <v>0</v>
      </c>
    </row>
    <row r="4834" spans="2:13" customFormat="1" hidden="1">
      <c r="B4834" s="5" t="s">
        <v>4581</v>
      </c>
      <c r="C4834" s="9" t="s">
        <v>83</v>
      </c>
      <c r="D4834" s="7">
        <v>0</v>
      </c>
      <c r="E4834" s="58"/>
      <c r="F4834" s="95"/>
      <c r="G4834" s="7">
        <v>0</v>
      </c>
      <c r="H4834" s="58"/>
      <c r="I4834" s="95"/>
      <c r="J4834" s="7">
        <v>0</v>
      </c>
      <c r="L4834" s="59"/>
      <c r="M4834" s="7">
        <v>0</v>
      </c>
    </row>
    <row r="4835" spans="2:13" customFormat="1" hidden="1">
      <c r="B4835" s="5" t="s">
        <v>4582</v>
      </c>
      <c r="C4835" s="9" t="s">
        <v>85</v>
      </c>
      <c r="D4835" s="7">
        <v>0</v>
      </c>
      <c r="E4835" s="58"/>
      <c r="F4835" s="95"/>
      <c r="G4835" s="7">
        <v>0</v>
      </c>
      <c r="H4835" s="58"/>
      <c r="I4835" s="95"/>
      <c r="J4835" s="7">
        <v>0</v>
      </c>
      <c r="L4835" s="59"/>
      <c r="M4835" s="7">
        <v>0</v>
      </c>
    </row>
    <row r="4836" spans="2:13" customFormat="1" hidden="1">
      <c r="B4836" s="5" t="s">
        <v>4583</v>
      </c>
      <c r="C4836" s="9" t="s">
        <v>87</v>
      </c>
      <c r="D4836" s="7">
        <v>0</v>
      </c>
      <c r="E4836" s="58"/>
      <c r="F4836" s="95"/>
      <c r="G4836" s="7">
        <v>0</v>
      </c>
      <c r="H4836" s="58"/>
      <c r="I4836" s="95"/>
      <c r="J4836" s="7">
        <v>0</v>
      </c>
      <c r="L4836" s="59"/>
      <c r="M4836" s="7">
        <v>0</v>
      </c>
    </row>
    <row r="4837" spans="2:13" customFormat="1" hidden="1">
      <c r="B4837" s="5" t="s">
        <v>4584</v>
      </c>
      <c r="C4837" s="9" t="s">
        <v>89</v>
      </c>
      <c r="D4837" s="7">
        <v>0</v>
      </c>
      <c r="E4837" s="58"/>
      <c r="F4837" s="95"/>
      <c r="G4837" s="7">
        <v>0</v>
      </c>
      <c r="H4837" s="58"/>
      <c r="I4837" s="95"/>
      <c r="J4837" s="7">
        <v>0</v>
      </c>
      <c r="L4837" s="59"/>
      <c r="M4837" s="7">
        <v>0</v>
      </c>
    </row>
    <row r="4838" spans="2:13" customFormat="1" hidden="1">
      <c r="B4838" s="1" t="s">
        <v>4585</v>
      </c>
      <c r="C4838" s="4" t="s">
        <v>91</v>
      </c>
      <c r="D4838" s="10">
        <f>SUM(D4839:D4850)</f>
        <v>0</v>
      </c>
      <c r="E4838" s="58"/>
      <c r="F4838" s="96"/>
      <c r="G4838" s="10">
        <f>SUM(G4839:G4850)</f>
        <v>0</v>
      </c>
      <c r="H4838" s="58"/>
      <c r="I4838" s="96"/>
      <c r="J4838" s="10">
        <f>SUM(J4839:J4850)</f>
        <v>0</v>
      </c>
      <c r="L4838" s="59"/>
      <c r="M4838" s="10">
        <f>SUM(M4839:M4850)</f>
        <v>0</v>
      </c>
    </row>
    <row r="4839" spans="2:13" customFormat="1" hidden="1">
      <c r="B4839" s="5" t="s">
        <v>4586</v>
      </c>
      <c r="C4839" s="9" t="s">
        <v>93</v>
      </c>
      <c r="D4839" s="7">
        <v>0</v>
      </c>
      <c r="E4839" s="58"/>
      <c r="F4839" s="95"/>
      <c r="G4839" s="7">
        <v>0</v>
      </c>
      <c r="H4839" s="58"/>
      <c r="I4839" s="95"/>
      <c r="J4839" s="7">
        <v>0</v>
      </c>
      <c r="L4839" s="59"/>
      <c r="M4839" s="7">
        <v>0</v>
      </c>
    </row>
    <row r="4840" spans="2:13" customFormat="1" hidden="1">
      <c r="B4840" s="5" t="s">
        <v>4586</v>
      </c>
      <c r="C4840" s="9" t="s">
        <v>95</v>
      </c>
      <c r="D4840" s="7">
        <v>0</v>
      </c>
      <c r="E4840" s="58"/>
      <c r="F4840" s="95"/>
      <c r="G4840" s="7">
        <v>0</v>
      </c>
      <c r="H4840" s="58"/>
      <c r="I4840" s="95"/>
      <c r="J4840" s="7">
        <v>0</v>
      </c>
      <c r="L4840" s="59"/>
      <c r="M4840" s="7">
        <v>0</v>
      </c>
    </row>
    <row r="4841" spans="2:13" customFormat="1" hidden="1">
      <c r="B4841" s="5" t="s">
        <v>4587</v>
      </c>
      <c r="C4841" s="9" t="s">
        <v>97</v>
      </c>
      <c r="D4841" s="7">
        <v>0</v>
      </c>
      <c r="E4841" s="58"/>
      <c r="F4841" s="95"/>
      <c r="G4841" s="7">
        <v>0</v>
      </c>
      <c r="H4841" s="58"/>
      <c r="I4841" s="95"/>
      <c r="J4841" s="7">
        <v>0</v>
      </c>
      <c r="L4841" s="59"/>
      <c r="M4841" s="7">
        <v>0</v>
      </c>
    </row>
    <row r="4842" spans="2:13" customFormat="1" hidden="1">
      <c r="B4842" s="5" t="s">
        <v>4588</v>
      </c>
      <c r="C4842" s="56" t="s">
        <v>99</v>
      </c>
      <c r="D4842" s="7">
        <v>0</v>
      </c>
      <c r="E4842" s="58"/>
      <c r="F4842" s="95"/>
      <c r="G4842" s="7">
        <v>0</v>
      </c>
      <c r="H4842" s="58"/>
      <c r="I4842" s="95"/>
      <c r="J4842" s="7">
        <v>0</v>
      </c>
      <c r="L4842" s="59"/>
      <c r="M4842" s="7">
        <v>0</v>
      </c>
    </row>
    <row r="4843" spans="2:13" customFormat="1" hidden="1">
      <c r="B4843" s="5" t="s">
        <v>4589</v>
      </c>
      <c r="C4843" s="9" t="s">
        <v>101</v>
      </c>
      <c r="D4843" s="7">
        <v>0</v>
      </c>
      <c r="E4843" s="58"/>
      <c r="F4843" s="95"/>
      <c r="G4843" s="7">
        <v>0</v>
      </c>
      <c r="H4843" s="58"/>
      <c r="I4843" s="95"/>
      <c r="J4843" s="7">
        <v>0</v>
      </c>
      <c r="L4843" s="59"/>
      <c r="M4843" s="7">
        <v>0</v>
      </c>
    </row>
    <row r="4844" spans="2:13" customFormat="1" hidden="1">
      <c r="B4844" s="5" t="s">
        <v>4590</v>
      </c>
      <c r="C4844" s="56" t="s">
        <v>103</v>
      </c>
      <c r="D4844" s="7">
        <v>0</v>
      </c>
      <c r="E4844" s="58"/>
      <c r="F4844" s="95"/>
      <c r="G4844" s="7">
        <v>0</v>
      </c>
      <c r="H4844" s="58"/>
      <c r="I4844" s="95"/>
      <c r="J4844" s="7">
        <v>0</v>
      </c>
      <c r="L4844" s="59"/>
      <c r="M4844" s="7">
        <v>0</v>
      </c>
    </row>
    <row r="4845" spans="2:13" customFormat="1" hidden="1">
      <c r="B4845" s="5" t="s">
        <v>4591</v>
      </c>
      <c r="C4845" s="56" t="s">
        <v>105</v>
      </c>
      <c r="D4845" s="7">
        <v>0</v>
      </c>
      <c r="E4845" s="58"/>
      <c r="F4845" s="95"/>
      <c r="G4845" s="7">
        <v>0</v>
      </c>
      <c r="H4845" s="58"/>
      <c r="I4845" s="95"/>
      <c r="J4845" s="7">
        <v>0</v>
      </c>
      <c r="L4845" s="59"/>
      <c r="M4845" s="7">
        <v>0</v>
      </c>
    </row>
    <row r="4846" spans="2:13" customFormat="1" hidden="1">
      <c r="B4846" s="5" t="s">
        <v>4592</v>
      </c>
      <c r="C4846" s="56" t="s">
        <v>107</v>
      </c>
      <c r="D4846" s="7">
        <v>0</v>
      </c>
      <c r="E4846" s="58"/>
      <c r="F4846" s="95"/>
      <c r="G4846" s="7">
        <v>0</v>
      </c>
      <c r="H4846" s="58"/>
      <c r="I4846" s="95"/>
      <c r="J4846" s="7">
        <v>0</v>
      </c>
      <c r="L4846" s="59"/>
      <c r="M4846" s="7">
        <v>0</v>
      </c>
    </row>
    <row r="4847" spans="2:13" customFormat="1" hidden="1">
      <c r="B4847" s="5" t="s">
        <v>4593</v>
      </c>
      <c r="C4847" s="9" t="s">
        <v>109</v>
      </c>
      <c r="D4847" s="7">
        <v>0</v>
      </c>
      <c r="E4847" s="58"/>
      <c r="F4847" s="95"/>
      <c r="G4847" s="7">
        <v>0</v>
      </c>
      <c r="H4847" s="58"/>
      <c r="I4847" s="95"/>
      <c r="J4847" s="7">
        <v>0</v>
      </c>
      <c r="L4847" s="59"/>
      <c r="M4847" s="7">
        <v>0</v>
      </c>
    </row>
    <row r="4848" spans="2:13" customFormat="1" hidden="1">
      <c r="B4848" s="5" t="s">
        <v>4594</v>
      </c>
      <c r="C4848" s="9" t="s">
        <v>111</v>
      </c>
      <c r="D4848" s="7">
        <v>0</v>
      </c>
      <c r="E4848" s="58"/>
      <c r="F4848" s="95"/>
      <c r="G4848" s="7">
        <v>0</v>
      </c>
      <c r="H4848" s="58"/>
      <c r="I4848" s="95"/>
      <c r="J4848" s="7">
        <v>0</v>
      </c>
      <c r="L4848" s="59"/>
      <c r="M4848" s="7">
        <v>0</v>
      </c>
    </row>
    <row r="4849" spans="2:13" customFormat="1" hidden="1">
      <c r="B4849" s="5" t="s">
        <v>4595</v>
      </c>
      <c r="C4849" s="9" t="s">
        <v>113</v>
      </c>
      <c r="D4849" s="7">
        <v>0</v>
      </c>
      <c r="E4849" s="58"/>
      <c r="F4849" s="95"/>
      <c r="G4849" s="7">
        <v>0</v>
      </c>
      <c r="H4849" s="58"/>
      <c r="I4849" s="95"/>
      <c r="J4849" s="7">
        <v>0</v>
      </c>
      <c r="L4849" s="59"/>
      <c r="M4849" s="7">
        <v>0</v>
      </c>
    </row>
    <row r="4850" spans="2:13" customFormat="1" hidden="1">
      <c r="B4850" s="5" t="s">
        <v>4596</v>
      </c>
      <c r="C4850" s="9" t="s">
        <v>115</v>
      </c>
      <c r="D4850" s="7">
        <v>0</v>
      </c>
      <c r="E4850" s="58"/>
      <c r="F4850" s="95"/>
      <c r="G4850" s="7">
        <v>0</v>
      </c>
      <c r="H4850" s="58"/>
      <c r="I4850" s="95"/>
      <c r="J4850" s="7">
        <v>0</v>
      </c>
      <c r="L4850" s="59"/>
      <c r="M4850" s="7">
        <v>0</v>
      </c>
    </row>
    <row r="4851" spans="2:13" customFormat="1" hidden="1">
      <c r="B4851" s="1" t="s">
        <v>4597</v>
      </c>
      <c r="C4851" s="4" t="s">
        <v>117</v>
      </c>
      <c r="D4851" s="10">
        <f>SUM(D4852:D4854)</f>
        <v>0</v>
      </c>
      <c r="E4851" s="58"/>
      <c r="F4851" s="96"/>
      <c r="G4851" s="10">
        <f>SUM(G4852:G4854)</f>
        <v>0</v>
      </c>
      <c r="H4851" s="58"/>
      <c r="I4851" s="96"/>
      <c r="J4851" s="10">
        <f>SUM(J4852:J4854)</f>
        <v>0</v>
      </c>
      <c r="L4851" s="59"/>
      <c r="M4851" s="10">
        <f>SUM(M4852:M4854)</f>
        <v>0</v>
      </c>
    </row>
    <row r="4852" spans="2:13" customFormat="1" hidden="1">
      <c r="B4852" s="5" t="s">
        <v>4598</v>
      </c>
      <c r="C4852" s="9" t="s">
        <v>119</v>
      </c>
      <c r="D4852" s="7">
        <v>0</v>
      </c>
      <c r="E4852" s="58"/>
      <c r="F4852" s="95"/>
      <c r="G4852" s="7">
        <v>0</v>
      </c>
      <c r="H4852" s="58"/>
      <c r="I4852" s="95"/>
      <c r="J4852" s="7">
        <v>0</v>
      </c>
      <c r="L4852" s="59"/>
      <c r="M4852" s="7">
        <v>0</v>
      </c>
    </row>
    <row r="4853" spans="2:13" customFormat="1" hidden="1">
      <c r="B4853" s="5" t="s">
        <v>4599</v>
      </c>
      <c r="C4853" s="9" t="s">
        <v>121</v>
      </c>
      <c r="D4853" s="7">
        <v>0</v>
      </c>
      <c r="E4853" s="58"/>
      <c r="F4853" s="95"/>
      <c r="G4853" s="7">
        <v>0</v>
      </c>
      <c r="H4853" s="58"/>
      <c r="I4853" s="95"/>
      <c r="J4853" s="7">
        <v>0</v>
      </c>
      <c r="L4853" s="59"/>
      <c r="M4853" s="7">
        <v>0</v>
      </c>
    </row>
    <row r="4854" spans="2:13" customFormat="1" hidden="1">
      <c r="B4854" s="5" t="s">
        <v>4600</v>
      </c>
      <c r="C4854" s="9" t="s">
        <v>123</v>
      </c>
      <c r="D4854" s="7">
        <v>0</v>
      </c>
      <c r="E4854" s="58"/>
      <c r="F4854" s="95"/>
      <c r="G4854" s="7">
        <v>0</v>
      </c>
      <c r="H4854" s="58"/>
      <c r="I4854" s="95"/>
      <c r="J4854" s="7">
        <v>0</v>
      </c>
      <c r="L4854" s="59"/>
      <c r="M4854" s="7">
        <v>0</v>
      </c>
    </row>
    <row r="4855" spans="2:13" customFormat="1" hidden="1">
      <c r="B4855" s="1" t="s">
        <v>4601</v>
      </c>
      <c r="C4855" s="4" t="s">
        <v>125</v>
      </c>
      <c r="D4855" s="10">
        <f>SUM(D4856:D4859)</f>
        <v>0</v>
      </c>
      <c r="E4855" s="58"/>
      <c r="F4855" s="96"/>
      <c r="G4855" s="10">
        <f>SUM(G4856:G4859)</f>
        <v>0</v>
      </c>
      <c r="H4855" s="58"/>
      <c r="I4855" s="96"/>
      <c r="J4855" s="10">
        <f>SUM(J4856:J4859)</f>
        <v>0</v>
      </c>
      <c r="L4855" s="59"/>
      <c r="M4855" s="10">
        <f>SUM(M4856:M4859)</f>
        <v>0</v>
      </c>
    </row>
    <row r="4856" spans="2:13" customFormat="1" hidden="1">
      <c r="B4856" s="5" t="s">
        <v>4602</v>
      </c>
      <c r="C4856" s="9" t="s">
        <v>127</v>
      </c>
      <c r="D4856" s="7">
        <v>0</v>
      </c>
      <c r="E4856" s="58"/>
      <c r="F4856" s="95"/>
      <c r="G4856" s="7">
        <v>0</v>
      </c>
      <c r="H4856" s="58"/>
      <c r="I4856" s="95"/>
      <c r="J4856" s="7">
        <v>0</v>
      </c>
      <c r="L4856" s="59"/>
      <c r="M4856" s="7">
        <v>0</v>
      </c>
    </row>
    <row r="4857" spans="2:13" customFormat="1" hidden="1">
      <c r="B4857" s="5" t="s">
        <v>4603</v>
      </c>
      <c r="C4857" s="9" t="s">
        <v>129</v>
      </c>
      <c r="D4857" s="7">
        <v>0</v>
      </c>
      <c r="E4857" s="58"/>
      <c r="F4857" s="95"/>
      <c r="G4857" s="7">
        <v>0</v>
      </c>
      <c r="H4857" s="58"/>
      <c r="I4857" s="95"/>
      <c r="J4857" s="7">
        <v>0</v>
      </c>
      <c r="L4857" s="59"/>
      <c r="M4857" s="7">
        <v>0</v>
      </c>
    </row>
    <row r="4858" spans="2:13" customFormat="1" hidden="1">
      <c r="B4858" s="5" t="s">
        <v>4604</v>
      </c>
      <c r="C4858" s="56" t="s">
        <v>131</v>
      </c>
      <c r="D4858" s="7">
        <v>0</v>
      </c>
      <c r="E4858" s="58"/>
      <c r="F4858" s="95"/>
      <c r="G4858" s="7">
        <v>0</v>
      </c>
      <c r="H4858" s="58"/>
      <c r="I4858" s="95"/>
      <c r="J4858" s="7">
        <v>0</v>
      </c>
      <c r="L4858" s="59"/>
      <c r="M4858" s="7">
        <v>0</v>
      </c>
    </row>
    <row r="4859" spans="2:13" customFormat="1" hidden="1">
      <c r="B4859" s="5" t="s">
        <v>4605</v>
      </c>
      <c r="C4859" s="9" t="s">
        <v>133</v>
      </c>
      <c r="D4859" s="7">
        <v>0</v>
      </c>
      <c r="E4859" s="58"/>
      <c r="F4859" s="95"/>
      <c r="G4859" s="7">
        <v>0</v>
      </c>
      <c r="H4859" s="58"/>
      <c r="I4859" s="95"/>
      <c r="J4859" s="7">
        <v>0</v>
      </c>
      <c r="L4859" s="59"/>
      <c r="M4859" s="7">
        <v>0</v>
      </c>
    </row>
    <row r="4860" spans="2:13" customFormat="1" hidden="1">
      <c r="B4860" s="1" t="s">
        <v>4606</v>
      </c>
      <c r="C4860" s="4" t="s">
        <v>135</v>
      </c>
      <c r="D4860" s="10">
        <f>SUM(D4861:D4863)</f>
        <v>0</v>
      </c>
      <c r="E4860" s="58"/>
      <c r="F4860" s="96"/>
      <c r="G4860" s="10">
        <f>SUM(G4861:G4863)</f>
        <v>0</v>
      </c>
      <c r="H4860" s="58"/>
      <c r="I4860" s="96"/>
      <c r="J4860" s="10">
        <f>SUM(J4861:J4863)</f>
        <v>0</v>
      </c>
      <c r="L4860" s="59"/>
      <c r="M4860" s="10">
        <f>SUM(M4861:M4863)</f>
        <v>0</v>
      </c>
    </row>
    <row r="4861" spans="2:13" customFormat="1" hidden="1">
      <c r="B4861" s="5" t="s">
        <v>4607</v>
      </c>
      <c r="C4861" s="9" t="s">
        <v>137</v>
      </c>
      <c r="D4861" s="7">
        <v>0</v>
      </c>
      <c r="E4861" s="58"/>
      <c r="F4861" s="95"/>
      <c r="G4861" s="7">
        <v>0</v>
      </c>
      <c r="H4861" s="58"/>
      <c r="I4861" s="95"/>
      <c r="J4861" s="7">
        <v>0</v>
      </c>
      <c r="L4861" s="59"/>
      <c r="M4861" s="7">
        <v>0</v>
      </c>
    </row>
    <row r="4862" spans="2:13" customFormat="1" hidden="1">
      <c r="B4862" s="5" t="s">
        <v>4608</v>
      </c>
      <c r="C4862" s="9" t="s">
        <v>139</v>
      </c>
      <c r="D4862" s="7">
        <v>0</v>
      </c>
      <c r="E4862" s="58"/>
      <c r="F4862" s="95"/>
      <c r="G4862" s="7">
        <v>0</v>
      </c>
      <c r="H4862" s="58"/>
      <c r="I4862" s="95"/>
      <c r="J4862" s="7">
        <v>0</v>
      </c>
      <c r="L4862" s="59"/>
      <c r="M4862" s="7">
        <v>0</v>
      </c>
    </row>
    <row r="4863" spans="2:13" customFormat="1" hidden="1">
      <c r="B4863" s="5" t="s">
        <v>4609</v>
      </c>
      <c r="C4863" s="56" t="s">
        <v>141</v>
      </c>
      <c r="D4863" s="7">
        <v>0</v>
      </c>
      <c r="E4863" s="58"/>
      <c r="F4863" s="95"/>
      <c r="G4863" s="7">
        <v>0</v>
      </c>
      <c r="H4863" s="58"/>
      <c r="I4863" s="95"/>
      <c r="J4863" s="7">
        <v>0</v>
      </c>
      <c r="L4863" s="59"/>
      <c r="M4863" s="7">
        <v>0</v>
      </c>
    </row>
    <row r="4864" spans="2:13" customFormat="1" hidden="1">
      <c r="B4864" s="70" t="s">
        <v>4610</v>
      </c>
      <c r="C4864" s="4" t="s">
        <v>143</v>
      </c>
      <c r="D4864" s="3">
        <f>D4865+D4883+D4889+D4900+D4908+D4911+D4916+D4919</f>
        <v>0</v>
      </c>
      <c r="E4864" s="58"/>
      <c r="F4864" s="94"/>
      <c r="G4864" s="3">
        <f>G4865+G4883+G4889+G4900+G4908+G4911+G4916+G4919</f>
        <v>0</v>
      </c>
      <c r="H4864" s="58"/>
      <c r="I4864" s="94"/>
      <c r="J4864" s="3">
        <f>J4865+J4883+J4889+J4900+J4908+J4911+J4916+J4919</f>
        <v>0</v>
      </c>
      <c r="L4864" s="59"/>
      <c r="M4864" s="3">
        <f>M4865+M4883+M4889+M4900+M4908+M4911+M4916+M4919</f>
        <v>0</v>
      </c>
    </row>
    <row r="4865" spans="2:13" customFormat="1" hidden="1">
      <c r="B4865" s="1" t="s">
        <v>4611</v>
      </c>
      <c r="C4865" s="4" t="s">
        <v>145</v>
      </c>
      <c r="D4865" s="3">
        <f>SUM(D4866:D4882)</f>
        <v>0</v>
      </c>
      <c r="E4865" s="58"/>
      <c r="F4865" s="94"/>
      <c r="G4865" s="3">
        <f>SUM(G4866:G4882)</f>
        <v>0</v>
      </c>
      <c r="H4865" s="58"/>
      <c r="I4865" s="94"/>
      <c r="J4865" s="3">
        <f>SUM(J4866:J4882)</f>
        <v>0</v>
      </c>
      <c r="L4865" s="59"/>
      <c r="M4865" s="3">
        <f>SUM(M4866:M4882)</f>
        <v>0</v>
      </c>
    </row>
    <row r="4866" spans="2:13" customFormat="1" hidden="1">
      <c r="B4866" s="5" t="s">
        <v>4612</v>
      </c>
      <c r="C4866" s="9" t="s">
        <v>147</v>
      </c>
      <c r="D4866" s="7">
        <v>0</v>
      </c>
      <c r="E4866" s="58"/>
      <c r="F4866" s="95"/>
      <c r="G4866" s="7">
        <v>0</v>
      </c>
      <c r="H4866" s="58"/>
      <c r="I4866" s="95"/>
      <c r="J4866" s="7">
        <v>0</v>
      </c>
      <c r="L4866" s="59"/>
      <c r="M4866" s="7">
        <v>0</v>
      </c>
    </row>
    <row r="4867" spans="2:13" customFormat="1" hidden="1">
      <c r="B4867" s="5" t="s">
        <v>4613</v>
      </c>
      <c r="C4867" s="9" t="s">
        <v>149</v>
      </c>
      <c r="D4867" s="7">
        <v>0</v>
      </c>
      <c r="E4867" s="58"/>
      <c r="F4867" s="95"/>
      <c r="G4867" s="7">
        <v>0</v>
      </c>
      <c r="H4867" s="58"/>
      <c r="I4867" s="95"/>
      <c r="J4867" s="7">
        <v>0</v>
      </c>
      <c r="L4867" s="59"/>
      <c r="M4867" s="7">
        <v>0</v>
      </c>
    </row>
    <row r="4868" spans="2:13" customFormat="1" hidden="1">
      <c r="B4868" s="5" t="s">
        <v>4614</v>
      </c>
      <c r="C4868" s="56" t="s">
        <v>151</v>
      </c>
      <c r="D4868" s="7">
        <v>0</v>
      </c>
      <c r="E4868" s="58"/>
      <c r="F4868" s="95"/>
      <c r="G4868" s="7">
        <v>0</v>
      </c>
      <c r="H4868" s="58"/>
      <c r="I4868" s="95"/>
      <c r="J4868" s="7">
        <v>0</v>
      </c>
      <c r="L4868" s="59"/>
      <c r="M4868" s="7">
        <v>0</v>
      </c>
    </row>
    <row r="4869" spans="2:13" customFormat="1" hidden="1">
      <c r="B4869" s="5" t="s">
        <v>4615</v>
      </c>
      <c r="C4869" s="9" t="s">
        <v>153</v>
      </c>
      <c r="D4869" s="7">
        <v>0</v>
      </c>
      <c r="E4869" s="58"/>
      <c r="F4869" s="95"/>
      <c r="G4869" s="7">
        <v>0</v>
      </c>
      <c r="H4869" s="58"/>
      <c r="I4869" s="95"/>
      <c r="J4869" s="7">
        <v>0</v>
      </c>
      <c r="L4869" s="59"/>
      <c r="M4869" s="7">
        <v>0</v>
      </c>
    </row>
    <row r="4870" spans="2:13" customFormat="1" hidden="1">
      <c r="B4870" s="5" t="s">
        <v>4616</v>
      </c>
      <c r="C4870" s="9" t="s">
        <v>155</v>
      </c>
      <c r="D4870" s="7">
        <v>0</v>
      </c>
      <c r="E4870" s="58"/>
      <c r="F4870" s="95"/>
      <c r="G4870" s="7">
        <v>0</v>
      </c>
      <c r="H4870" s="58"/>
      <c r="I4870" s="95"/>
      <c r="J4870" s="7">
        <v>0</v>
      </c>
      <c r="L4870" s="59"/>
      <c r="M4870" s="7">
        <v>0</v>
      </c>
    </row>
    <row r="4871" spans="2:13" customFormat="1" hidden="1">
      <c r="B4871" s="5" t="s">
        <v>4617</v>
      </c>
      <c r="C4871" s="56" t="s">
        <v>157</v>
      </c>
      <c r="D4871" s="7">
        <v>0</v>
      </c>
      <c r="E4871" s="58"/>
      <c r="F4871" s="95"/>
      <c r="G4871" s="7">
        <v>0</v>
      </c>
      <c r="H4871" s="58"/>
      <c r="I4871" s="95"/>
      <c r="J4871" s="7">
        <v>0</v>
      </c>
      <c r="L4871" s="59"/>
      <c r="M4871" s="7">
        <v>0</v>
      </c>
    </row>
    <row r="4872" spans="2:13" customFormat="1" hidden="1">
      <c r="B4872" s="5" t="s">
        <v>4618</v>
      </c>
      <c r="C4872" s="9" t="s">
        <v>159</v>
      </c>
      <c r="D4872" s="7">
        <v>0</v>
      </c>
      <c r="E4872" s="58"/>
      <c r="F4872" s="95"/>
      <c r="G4872" s="7">
        <v>0</v>
      </c>
      <c r="H4872" s="58"/>
      <c r="I4872" s="95"/>
      <c r="J4872" s="7">
        <v>0</v>
      </c>
      <c r="L4872" s="59"/>
      <c r="M4872" s="7">
        <v>0</v>
      </c>
    </row>
    <row r="4873" spans="2:13" customFormat="1" hidden="1">
      <c r="B4873" s="5" t="s">
        <v>4619</v>
      </c>
      <c r="C4873" s="9" t="s">
        <v>161</v>
      </c>
      <c r="D4873" s="7">
        <v>0</v>
      </c>
      <c r="E4873" s="58"/>
      <c r="F4873" s="95"/>
      <c r="G4873" s="7">
        <v>0</v>
      </c>
      <c r="H4873" s="58"/>
      <c r="I4873" s="95"/>
      <c r="J4873" s="7">
        <v>0</v>
      </c>
      <c r="L4873" s="59"/>
      <c r="M4873" s="7">
        <v>0</v>
      </c>
    </row>
    <row r="4874" spans="2:13" customFormat="1" hidden="1">
      <c r="B4874" s="5" t="s">
        <v>4620</v>
      </c>
      <c r="C4874" s="9" t="s">
        <v>163</v>
      </c>
      <c r="D4874" s="7">
        <v>0</v>
      </c>
      <c r="E4874" s="58"/>
      <c r="F4874" s="95"/>
      <c r="G4874" s="7">
        <v>0</v>
      </c>
      <c r="H4874" s="58"/>
      <c r="I4874" s="95"/>
      <c r="J4874" s="7">
        <v>0</v>
      </c>
      <c r="L4874" s="59"/>
      <c r="M4874" s="7">
        <v>0</v>
      </c>
    </row>
    <row r="4875" spans="2:13" customFormat="1" hidden="1">
      <c r="B4875" s="5" t="s">
        <v>4621</v>
      </c>
      <c r="C4875" s="9" t="s">
        <v>165</v>
      </c>
      <c r="D4875" s="7">
        <v>0</v>
      </c>
      <c r="E4875" s="58"/>
      <c r="F4875" s="95"/>
      <c r="G4875" s="7">
        <v>0</v>
      </c>
      <c r="H4875" s="58"/>
      <c r="I4875" s="95"/>
      <c r="J4875" s="7">
        <v>0</v>
      </c>
      <c r="L4875" s="59"/>
      <c r="M4875" s="7">
        <v>0</v>
      </c>
    </row>
    <row r="4876" spans="2:13" customFormat="1" hidden="1">
      <c r="B4876" s="5" t="s">
        <v>4622</v>
      </c>
      <c r="C4876" s="9" t="s">
        <v>167</v>
      </c>
      <c r="D4876" s="7">
        <v>0</v>
      </c>
      <c r="E4876" s="58"/>
      <c r="F4876" s="95"/>
      <c r="G4876" s="7">
        <v>0</v>
      </c>
      <c r="H4876" s="58"/>
      <c r="I4876" s="95"/>
      <c r="J4876" s="7">
        <v>0</v>
      </c>
      <c r="L4876" s="59"/>
      <c r="M4876" s="7">
        <v>0</v>
      </c>
    </row>
    <row r="4877" spans="2:13" customFormat="1" hidden="1">
      <c r="B4877" s="1" t="s">
        <v>4623</v>
      </c>
      <c r="C4877" s="4" t="s">
        <v>169</v>
      </c>
      <c r="D4877" s="7">
        <v>0</v>
      </c>
      <c r="E4877" s="58"/>
      <c r="F4877" s="95"/>
      <c r="G4877" s="7">
        <v>0</v>
      </c>
      <c r="H4877" s="58"/>
      <c r="I4877" s="95"/>
      <c r="J4877" s="7">
        <v>0</v>
      </c>
      <c r="L4877" s="59"/>
      <c r="M4877" s="7">
        <v>0</v>
      </c>
    </row>
    <row r="4878" spans="2:13" customFormat="1" hidden="1">
      <c r="B4878" s="5" t="s">
        <v>4624</v>
      </c>
      <c r="C4878" s="9" t="s">
        <v>171</v>
      </c>
      <c r="D4878" s="7">
        <v>0</v>
      </c>
      <c r="E4878" s="58"/>
      <c r="F4878" s="95"/>
      <c r="G4878" s="7">
        <v>0</v>
      </c>
      <c r="H4878" s="58"/>
      <c r="I4878" s="95"/>
      <c r="J4878" s="7">
        <v>0</v>
      </c>
      <c r="L4878" s="59"/>
      <c r="M4878" s="7">
        <v>0</v>
      </c>
    </row>
    <row r="4879" spans="2:13" customFormat="1" hidden="1">
      <c r="B4879" s="5" t="s">
        <v>4625</v>
      </c>
      <c r="C4879" s="9" t="s">
        <v>173</v>
      </c>
      <c r="D4879" s="7">
        <v>0</v>
      </c>
      <c r="E4879" s="58"/>
      <c r="F4879" s="95"/>
      <c r="G4879" s="7">
        <v>0</v>
      </c>
      <c r="H4879" s="58"/>
      <c r="I4879" s="95"/>
      <c r="J4879" s="7">
        <v>0</v>
      </c>
      <c r="L4879" s="59"/>
      <c r="M4879" s="7">
        <v>0</v>
      </c>
    </row>
    <row r="4880" spans="2:13" customFormat="1" hidden="1">
      <c r="B4880" s="5" t="s">
        <v>4626</v>
      </c>
      <c r="C4880" s="9" t="s">
        <v>175</v>
      </c>
      <c r="D4880" s="7">
        <v>0</v>
      </c>
      <c r="E4880" s="58"/>
      <c r="F4880" s="95"/>
      <c r="G4880" s="7">
        <v>0</v>
      </c>
      <c r="H4880" s="58"/>
      <c r="I4880" s="95"/>
      <c r="J4880" s="7">
        <v>0</v>
      </c>
      <c r="L4880" s="59"/>
      <c r="M4880" s="7">
        <v>0</v>
      </c>
    </row>
    <row r="4881" spans="2:13" customFormat="1" hidden="1">
      <c r="B4881" s="5" t="s">
        <v>4627</v>
      </c>
      <c r="C4881" s="9" t="s">
        <v>177</v>
      </c>
      <c r="D4881" s="7">
        <v>0</v>
      </c>
      <c r="E4881" s="58"/>
      <c r="F4881" s="95"/>
      <c r="G4881" s="7">
        <v>0</v>
      </c>
      <c r="H4881" s="58"/>
      <c r="I4881" s="95"/>
      <c r="J4881" s="7">
        <v>0</v>
      </c>
      <c r="L4881" s="59"/>
      <c r="M4881" s="7">
        <v>0</v>
      </c>
    </row>
    <row r="4882" spans="2:13" customFormat="1" hidden="1">
      <c r="B4882" s="5" t="s">
        <v>4628</v>
      </c>
      <c r="C4882" s="9" t="s">
        <v>179</v>
      </c>
      <c r="D4882" s="7">
        <v>0</v>
      </c>
      <c r="E4882" s="58"/>
      <c r="F4882" s="95"/>
      <c r="G4882" s="7">
        <v>0</v>
      </c>
      <c r="H4882" s="58"/>
      <c r="I4882" s="95"/>
      <c r="J4882" s="7">
        <v>0</v>
      </c>
      <c r="L4882" s="59"/>
      <c r="M4882" s="7">
        <v>0</v>
      </c>
    </row>
    <row r="4883" spans="2:13" customFormat="1" hidden="1">
      <c r="B4883" s="1" t="s">
        <v>4629</v>
      </c>
      <c r="C4883" s="4" t="s">
        <v>5451</v>
      </c>
      <c r="D4883" s="10">
        <f>SUM(D4884:D4888)</f>
        <v>0</v>
      </c>
      <c r="E4883" s="58"/>
      <c r="F4883" s="96"/>
      <c r="G4883" s="10">
        <f>SUM(G4884:G4888)</f>
        <v>0</v>
      </c>
      <c r="H4883" s="58"/>
      <c r="I4883" s="96"/>
      <c r="J4883" s="10">
        <f>SUM(J4884:J4888)</f>
        <v>0</v>
      </c>
      <c r="L4883" s="59"/>
      <c r="M4883" s="10">
        <f>SUM(M4884:M4888)</f>
        <v>0</v>
      </c>
    </row>
    <row r="4884" spans="2:13" customFormat="1" hidden="1">
      <c r="B4884" s="5" t="s">
        <v>4630</v>
      </c>
      <c r="C4884" s="9" t="s">
        <v>182</v>
      </c>
      <c r="D4884" s="7">
        <v>0</v>
      </c>
      <c r="E4884" s="58"/>
      <c r="F4884" s="95"/>
      <c r="G4884" s="7">
        <v>0</v>
      </c>
      <c r="H4884" s="58"/>
      <c r="I4884" s="95"/>
      <c r="J4884" s="7">
        <v>0</v>
      </c>
      <c r="L4884" s="59"/>
      <c r="M4884" s="7">
        <v>0</v>
      </c>
    </row>
    <row r="4885" spans="2:13" customFormat="1" hidden="1">
      <c r="B4885" s="5" t="s">
        <v>4631</v>
      </c>
      <c r="C4885" s="9" t="s">
        <v>184</v>
      </c>
      <c r="D4885" s="7">
        <v>0</v>
      </c>
      <c r="E4885" s="58"/>
      <c r="F4885" s="95"/>
      <c r="G4885" s="7">
        <v>0</v>
      </c>
      <c r="H4885" s="58"/>
      <c r="I4885" s="95"/>
      <c r="J4885" s="7">
        <v>0</v>
      </c>
      <c r="L4885" s="59"/>
      <c r="M4885" s="7">
        <v>0</v>
      </c>
    </row>
    <row r="4886" spans="2:13" customFormat="1" hidden="1">
      <c r="B4886" s="5" t="s">
        <v>4632</v>
      </c>
      <c r="C4886" s="9" t="s">
        <v>186</v>
      </c>
      <c r="D4886" s="7">
        <v>0</v>
      </c>
      <c r="E4886" s="58"/>
      <c r="F4886" s="95"/>
      <c r="G4886" s="7">
        <v>0</v>
      </c>
      <c r="H4886" s="58"/>
      <c r="I4886" s="95"/>
      <c r="J4886" s="7">
        <v>0</v>
      </c>
      <c r="L4886" s="59"/>
      <c r="M4886" s="7">
        <v>0</v>
      </c>
    </row>
    <row r="4887" spans="2:13" customFormat="1" hidden="1">
      <c r="B4887" s="5" t="s">
        <v>4633</v>
      </c>
      <c r="C4887" s="9" t="s">
        <v>189</v>
      </c>
      <c r="D4887" s="7">
        <v>0</v>
      </c>
      <c r="E4887" s="58"/>
      <c r="F4887" s="95"/>
      <c r="G4887" s="7">
        <v>0</v>
      </c>
      <c r="H4887" s="58"/>
      <c r="I4887" s="95"/>
      <c r="J4887" s="7">
        <v>0</v>
      </c>
      <c r="L4887" s="59"/>
      <c r="M4887" s="7">
        <v>0</v>
      </c>
    </row>
    <row r="4888" spans="2:13" customFormat="1" hidden="1">
      <c r="B4888" s="5" t="s">
        <v>4634</v>
      </c>
      <c r="C4888" s="9" t="s">
        <v>190</v>
      </c>
      <c r="D4888" s="7">
        <v>0</v>
      </c>
      <c r="E4888" s="58"/>
      <c r="F4888" s="95"/>
      <c r="G4888" s="7">
        <v>0</v>
      </c>
      <c r="H4888" s="58"/>
      <c r="I4888" s="95"/>
      <c r="J4888" s="7">
        <v>0</v>
      </c>
      <c r="L4888" s="59"/>
      <c r="M4888" s="7">
        <v>0</v>
      </c>
    </row>
    <row r="4889" spans="2:13" customFormat="1" hidden="1">
      <c r="B4889" s="1" t="s">
        <v>4635</v>
      </c>
      <c r="C4889" s="4" t="s">
        <v>192</v>
      </c>
      <c r="D4889" s="10">
        <f>SUM(D4890:D4899)</f>
        <v>0</v>
      </c>
      <c r="E4889" s="58"/>
      <c r="F4889" s="96"/>
      <c r="G4889" s="10">
        <f>SUM(G4890:G4899)</f>
        <v>0</v>
      </c>
      <c r="H4889" s="58"/>
      <c r="I4889" s="96"/>
      <c r="J4889" s="10">
        <f>SUM(J4890:J4899)</f>
        <v>0</v>
      </c>
      <c r="L4889" s="59"/>
      <c r="M4889" s="10">
        <f>SUM(M4890:M4899)</f>
        <v>0</v>
      </c>
    </row>
    <row r="4890" spans="2:13" customFormat="1" hidden="1">
      <c r="B4890" s="5" t="s">
        <v>4636</v>
      </c>
      <c r="C4890" s="9" t="s">
        <v>194</v>
      </c>
      <c r="D4890" s="7">
        <v>0</v>
      </c>
      <c r="E4890" s="58"/>
      <c r="F4890" s="95"/>
      <c r="G4890" s="7">
        <v>0</v>
      </c>
      <c r="H4890" s="58"/>
      <c r="I4890" s="95"/>
      <c r="J4890" s="7">
        <v>0</v>
      </c>
      <c r="L4890" s="59"/>
      <c r="M4890" s="7">
        <v>0</v>
      </c>
    </row>
    <row r="4891" spans="2:13" customFormat="1" hidden="1">
      <c r="B4891" s="5" t="s">
        <v>4637</v>
      </c>
      <c r="C4891" s="9" t="s">
        <v>196</v>
      </c>
      <c r="D4891" s="7">
        <v>0</v>
      </c>
      <c r="E4891" s="58"/>
      <c r="F4891" s="95"/>
      <c r="G4891" s="7">
        <v>0</v>
      </c>
      <c r="H4891" s="58"/>
      <c r="I4891" s="95"/>
      <c r="J4891" s="7">
        <v>0</v>
      </c>
      <c r="L4891" s="59"/>
      <c r="M4891" s="7">
        <v>0</v>
      </c>
    </row>
    <row r="4892" spans="2:13" customFormat="1" hidden="1">
      <c r="B4892" s="5" t="s">
        <v>4638</v>
      </c>
      <c r="C4892" s="9" t="s">
        <v>198</v>
      </c>
      <c r="D4892" s="7">
        <v>0</v>
      </c>
      <c r="E4892" s="58"/>
      <c r="F4892" s="95"/>
      <c r="G4892" s="7">
        <v>0</v>
      </c>
      <c r="H4892" s="58"/>
      <c r="I4892" s="95"/>
      <c r="J4892" s="7">
        <v>0</v>
      </c>
      <c r="L4892" s="59"/>
      <c r="M4892" s="7">
        <v>0</v>
      </c>
    </row>
    <row r="4893" spans="2:13" customFormat="1" hidden="1">
      <c r="B4893" s="5" t="s">
        <v>4639</v>
      </c>
      <c r="C4893" s="9" t="s">
        <v>200</v>
      </c>
      <c r="D4893" s="7">
        <v>0</v>
      </c>
      <c r="E4893" s="58"/>
      <c r="F4893" s="95"/>
      <c r="G4893" s="7">
        <v>0</v>
      </c>
      <c r="H4893" s="58"/>
      <c r="I4893" s="95"/>
      <c r="J4893" s="7">
        <v>0</v>
      </c>
      <c r="L4893" s="59"/>
      <c r="M4893" s="7">
        <v>0</v>
      </c>
    </row>
    <row r="4894" spans="2:13" customFormat="1" hidden="1">
      <c r="B4894" s="5" t="s">
        <v>4640</v>
      </c>
      <c r="C4894" s="9" t="s">
        <v>202</v>
      </c>
      <c r="D4894" s="7">
        <v>0</v>
      </c>
      <c r="E4894" s="58"/>
      <c r="F4894" s="95"/>
      <c r="G4894" s="7">
        <v>0</v>
      </c>
      <c r="H4894" s="58"/>
      <c r="I4894" s="95"/>
      <c r="J4894" s="7">
        <v>0</v>
      </c>
      <c r="L4894" s="59"/>
      <c r="M4894" s="7">
        <v>0</v>
      </c>
    </row>
    <row r="4895" spans="2:13" customFormat="1" hidden="1">
      <c r="B4895" s="5" t="s">
        <v>4641</v>
      </c>
      <c r="C4895" s="9" t="s">
        <v>204</v>
      </c>
      <c r="D4895" s="7">
        <v>0</v>
      </c>
      <c r="E4895" s="58"/>
      <c r="F4895" s="95"/>
      <c r="G4895" s="7">
        <v>0</v>
      </c>
      <c r="H4895" s="58"/>
      <c r="I4895" s="95"/>
      <c r="J4895" s="7">
        <v>0</v>
      </c>
      <c r="L4895" s="59"/>
      <c r="M4895" s="7">
        <v>0</v>
      </c>
    </row>
    <row r="4896" spans="2:13" customFormat="1" hidden="1">
      <c r="B4896" s="5" t="s">
        <v>4642</v>
      </c>
      <c r="C4896" s="9" t="s">
        <v>206</v>
      </c>
      <c r="D4896" s="7">
        <v>0</v>
      </c>
      <c r="E4896" s="58"/>
      <c r="F4896" s="95"/>
      <c r="G4896" s="7">
        <v>0</v>
      </c>
      <c r="H4896" s="58"/>
      <c r="I4896" s="95"/>
      <c r="J4896" s="7">
        <v>0</v>
      </c>
      <c r="L4896" s="59"/>
      <c r="M4896" s="7">
        <v>0</v>
      </c>
    </row>
    <row r="4897" spans="2:13" customFormat="1" hidden="1">
      <c r="B4897" s="5" t="s">
        <v>4643</v>
      </c>
      <c r="C4897" s="9" t="s">
        <v>208</v>
      </c>
      <c r="D4897" s="7">
        <v>0</v>
      </c>
      <c r="E4897" s="58"/>
      <c r="F4897" s="95"/>
      <c r="G4897" s="7">
        <v>0</v>
      </c>
      <c r="H4897" s="58"/>
      <c r="I4897" s="95"/>
      <c r="J4897" s="7">
        <v>0</v>
      </c>
      <c r="L4897" s="59"/>
      <c r="M4897" s="7">
        <v>0</v>
      </c>
    </row>
    <row r="4898" spans="2:13" customFormat="1" hidden="1">
      <c r="B4898" s="5" t="s">
        <v>4644</v>
      </c>
      <c r="C4898" s="9" t="s">
        <v>210</v>
      </c>
      <c r="D4898" s="7">
        <v>0</v>
      </c>
      <c r="E4898" s="58"/>
      <c r="F4898" s="95"/>
      <c r="G4898" s="7">
        <v>0</v>
      </c>
      <c r="H4898" s="58"/>
      <c r="I4898" s="95"/>
      <c r="J4898" s="7">
        <v>0</v>
      </c>
      <c r="L4898" s="59"/>
      <c r="M4898" s="7">
        <v>0</v>
      </c>
    </row>
    <row r="4899" spans="2:13" customFormat="1" hidden="1">
      <c r="B4899" s="5" t="s">
        <v>4645</v>
      </c>
      <c r="C4899" s="9" t="s">
        <v>212</v>
      </c>
      <c r="D4899" s="7">
        <v>0</v>
      </c>
      <c r="E4899" s="58"/>
      <c r="F4899" s="95"/>
      <c r="G4899" s="7">
        <v>0</v>
      </c>
      <c r="H4899" s="58"/>
      <c r="I4899" s="95"/>
      <c r="J4899" s="7">
        <v>0</v>
      </c>
      <c r="L4899" s="59"/>
      <c r="M4899" s="7">
        <v>0</v>
      </c>
    </row>
    <row r="4900" spans="2:13" customFormat="1" hidden="1">
      <c r="B4900" s="1" t="s">
        <v>4646</v>
      </c>
      <c r="C4900" s="4" t="s">
        <v>214</v>
      </c>
      <c r="D4900" s="10">
        <f>SUM(D4901:D4907)</f>
        <v>0</v>
      </c>
      <c r="E4900" s="58"/>
      <c r="F4900" s="96"/>
      <c r="G4900" s="10">
        <f>SUM(G4901:G4907)</f>
        <v>0</v>
      </c>
      <c r="H4900" s="58"/>
      <c r="I4900" s="96"/>
      <c r="J4900" s="10">
        <f>SUM(J4901:J4907)</f>
        <v>0</v>
      </c>
      <c r="L4900" s="59"/>
      <c r="M4900" s="10">
        <f>SUM(M4901:M4907)</f>
        <v>0</v>
      </c>
    </row>
    <row r="4901" spans="2:13" customFormat="1" hidden="1">
      <c r="B4901" s="5" t="s">
        <v>4647</v>
      </c>
      <c r="C4901" s="9" t="s">
        <v>216</v>
      </c>
      <c r="D4901" s="7">
        <v>0</v>
      </c>
      <c r="E4901" s="58"/>
      <c r="F4901" s="95"/>
      <c r="G4901" s="7">
        <v>0</v>
      </c>
      <c r="H4901" s="58"/>
      <c r="I4901" s="95"/>
      <c r="J4901" s="7">
        <v>0</v>
      </c>
      <c r="L4901" s="59"/>
      <c r="M4901" s="7">
        <v>0</v>
      </c>
    </row>
    <row r="4902" spans="2:13" customFormat="1" hidden="1">
      <c r="B4902" s="5" t="s">
        <v>4647</v>
      </c>
      <c r="C4902" s="9" t="s">
        <v>218</v>
      </c>
      <c r="D4902" s="7">
        <v>0</v>
      </c>
      <c r="E4902" s="58"/>
      <c r="F4902" s="95"/>
      <c r="G4902" s="7">
        <v>0</v>
      </c>
      <c r="H4902" s="58"/>
      <c r="I4902" s="95"/>
      <c r="J4902" s="7">
        <v>0</v>
      </c>
      <c r="L4902" s="59"/>
      <c r="M4902" s="7">
        <v>0</v>
      </c>
    </row>
    <row r="4903" spans="2:13" customFormat="1" hidden="1">
      <c r="B4903" s="5" t="s">
        <v>4648</v>
      </c>
      <c r="C4903" s="9" t="s">
        <v>220</v>
      </c>
      <c r="D4903" s="7">
        <v>0</v>
      </c>
      <c r="E4903" s="58"/>
      <c r="F4903" s="95"/>
      <c r="G4903" s="7">
        <v>0</v>
      </c>
      <c r="H4903" s="58"/>
      <c r="I4903" s="95"/>
      <c r="J4903" s="7">
        <v>0</v>
      </c>
      <c r="L4903" s="59"/>
      <c r="M4903" s="7">
        <v>0</v>
      </c>
    </row>
    <row r="4904" spans="2:13" customFormat="1" hidden="1">
      <c r="B4904" s="5" t="s">
        <v>4649</v>
      </c>
      <c r="C4904" s="9" t="s">
        <v>222</v>
      </c>
      <c r="D4904" s="7">
        <v>0</v>
      </c>
      <c r="E4904" s="58"/>
      <c r="F4904" s="95"/>
      <c r="G4904" s="7">
        <v>0</v>
      </c>
      <c r="H4904" s="58"/>
      <c r="I4904" s="95"/>
      <c r="J4904" s="7">
        <v>0</v>
      </c>
      <c r="L4904" s="59"/>
      <c r="M4904" s="7">
        <v>0</v>
      </c>
    </row>
    <row r="4905" spans="2:13" customFormat="1" hidden="1">
      <c r="B4905" s="5" t="s">
        <v>4650</v>
      </c>
      <c r="C4905" s="9" t="s">
        <v>224</v>
      </c>
      <c r="D4905" s="7">
        <v>0</v>
      </c>
      <c r="E4905" s="58"/>
      <c r="F4905" s="95"/>
      <c r="G4905" s="7">
        <v>0</v>
      </c>
      <c r="H4905" s="58"/>
      <c r="I4905" s="95"/>
      <c r="J4905" s="7">
        <v>0</v>
      </c>
      <c r="L4905" s="59"/>
      <c r="M4905" s="7">
        <v>0</v>
      </c>
    </row>
    <row r="4906" spans="2:13" customFormat="1" hidden="1">
      <c r="B4906" s="5" t="s">
        <v>4651</v>
      </c>
      <c r="C4906" s="9" t="s">
        <v>226</v>
      </c>
      <c r="D4906" s="7">
        <v>0</v>
      </c>
      <c r="E4906" s="58"/>
      <c r="F4906" s="95"/>
      <c r="G4906" s="7">
        <v>0</v>
      </c>
      <c r="H4906" s="58"/>
      <c r="I4906" s="95"/>
      <c r="J4906" s="7">
        <v>0</v>
      </c>
      <c r="L4906" s="59"/>
      <c r="M4906" s="7">
        <v>0</v>
      </c>
    </row>
    <row r="4907" spans="2:13" customFormat="1" hidden="1">
      <c r="B4907" s="5" t="s">
        <v>4652</v>
      </c>
      <c r="C4907" s="9" t="s">
        <v>228</v>
      </c>
      <c r="D4907" s="7">
        <v>0</v>
      </c>
      <c r="E4907" s="58"/>
      <c r="F4907" s="95"/>
      <c r="G4907" s="7">
        <v>0</v>
      </c>
      <c r="H4907" s="58"/>
      <c r="I4907" s="95"/>
      <c r="J4907" s="7">
        <v>0</v>
      </c>
      <c r="L4907" s="59"/>
      <c r="M4907" s="7">
        <v>0</v>
      </c>
    </row>
    <row r="4908" spans="2:13" customFormat="1" hidden="1">
      <c r="B4908" s="1" t="s">
        <v>4653</v>
      </c>
      <c r="C4908" s="4" t="s">
        <v>230</v>
      </c>
      <c r="D4908" s="10">
        <f>SUM(D4909:D4910)</f>
        <v>0</v>
      </c>
      <c r="E4908" s="58"/>
      <c r="F4908" s="96"/>
      <c r="G4908" s="10">
        <f>SUM(G4909:G4910)</f>
        <v>0</v>
      </c>
      <c r="H4908" s="58"/>
      <c r="I4908" s="96"/>
      <c r="J4908" s="10">
        <f>SUM(J4909:J4910)</f>
        <v>0</v>
      </c>
      <c r="L4908" s="59"/>
      <c r="M4908" s="10">
        <f>SUM(M4909:M4910)</f>
        <v>0</v>
      </c>
    </row>
    <row r="4909" spans="2:13" customFormat="1" hidden="1">
      <c r="B4909" s="5" t="s">
        <v>4654</v>
      </c>
      <c r="C4909" s="9" t="s">
        <v>232</v>
      </c>
      <c r="D4909" s="7">
        <v>0</v>
      </c>
      <c r="E4909" s="58"/>
      <c r="F4909" s="95"/>
      <c r="G4909" s="7">
        <v>0</v>
      </c>
      <c r="H4909" s="58"/>
      <c r="I4909" s="95"/>
      <c r="J4909" s="7">
        <v>0</v>
      </c>
      <c r="L4909" s="59"/>
      <c r="M4909" s="7">
        <v>0</v>
      </c>
    </row>
    <row r="4910" spans="2:13" customFormat="1" hidden="1">
      <c r="B4910" s="5" t="s">
        <v>4655</v>
      </c>
      <c r="C4910" s="9" t="s">
        <v>234</v>
      </c>
      <c r="D4910" s="7">
        <v>0</v>
      </c>
      <c r="E4910" s="58"/>
      <c r="F4910" s="95"/>
      <c r="G4910" s="7">
        <v>0</v>
      </c>
      <c r="H4910" s="58"/>
      <c r="I4910" s="95"/>
      <c r="J4910" s="7">
        <v>0</v>
      </c>
      <c r="L4910" s="59"/>
      <c r="M4910" s="7">
        <v>0</v>
      </c>
    </row>
    <row r="4911" spans="2:13" customFormat="1" hidden="1">
      <c r="B4911" s="70" t="s">
        <v>4656</v>
      </c>
      <c r="C4911" s="4" t="s">
        <v>236</v>
      </c>
      <c r="D4911" s="10">
        <f>SUM(D4912:D4915)</f>
        <v>0</v>
      </c>
      <c r="E4911" s="58"/>
      <c r="F4911" s="96"/>
      <c r="G4911" s="10">
        <f>SUM(G4912:G4915)</f>
        <v>0</v>
      </c>
      <c r="H4911" s="58"/>
      <c r="I4911" s="96"/>
      <c r="J4911" s="10">
        <f>SUM(J4912:J4915)</f>
        <v>0</v>
      </c>
      <c r="L4911" s="59"/>
      <c r="M4911" s="10">
        <f>SUM(M4912:M4915)</f>
        <v>0</v>
      </c>
    </row>
    <row r="4912" spans="2:13" customFormat="1" hidden="1">
      <c r="B4912" s="28" t="s">
        <v>4657</v>
      </c>
      <c r="C4912" s="9" t="s">
        <v>238</v>
      </c>
      <c r="D4912" s="7">
        <v>0</v>
      </c>
      <c r="E4912" s="58"/>
      <c r="F4912" s="95"/>
      <c r="G4912" s="7">
        <v>0</v>
      </c>
      <c r="H4912" s="58"/>
      <c r="I4912" s="95"/>
      <c r="J4912" s="7">
        <v>0</v>
      </c>
      <c r="L4912" s="59"/>
      <c r="M4912" s="7">
        <v>0</v>
      </c>
    </row>
    <row r="4913" spans="2:13" customFormat="1" hidden="1">
      <c r="B4913" s="5" t="s">
        <v>4658</v>
      </c>
      <c r="C4913" s="9" t="s">
        <v>240</v>
      </c>
      <c r="D4913" s="7">
        <v>0</v>
      </c>
      <c r="E4913" s="58"/>
      <c r="F4913" s="95"/>
      <c r="G4913" s="7">
        <v>0</v>
      </c>
      <c r="H4913" s="58"/>
      <c r="I4913" s="95"/>
      <c r="J4913" s="7">
        <v>0</v>
      </c>
      <c r="L4913" s="59"/>
      <c r="M4913" s="7">
        <v>0</v>
      </c>
    </row>
    <row r="4914" spans="2:13" customFormat="1" hidden="1">
      <c r="B4914" s="5" t="s">
        <v>4659</v>
      </c>
      <c r="C4914" s="9" t="s">
        <v>242</v>
      </c>
      <c r="D4914" s="7">
        <v>0</v>
      </c>
      <c r="E4914" s="58"/>
      <c r="F4914" s="95"/>
      <c r="G4914" s="7">
        <v>0</v>
      </c>
      <c r="H4914" s="58"/>
      <c r="I4914" s="95"/>
      <c r="J4914" s="7">
        <v>0</v>
      </c>
      <c r="L4914" s="59"/>
      <c r="M4914" s="7">
        <v>0</v>
      </c>
    </row>
    <row r="4915" spans="2:13" customFormat="1" hidden="1">
      <c r="B4915" s="5" t="s">
        <v>4660</v>
      </c>
      <c r="C4915" s="9" t="s">
        <v>244</v>
      </c>
      <c r="D4915" s="7">
        <v>0</v>
      </c>
      <c r="E4915" s="58"/>
      <c r="F4915" s="95"/>
      <c r="G4915" s="7">
        <v>0</v>
      </c>
      <c r="H4915" s="58"/>
      <c r="I4915" s="95"/>
      <c r="J4915" s="7">
        <v>0</v>
      </c>
      <c r="L4915" s="59"/>
      <c r="M4915" s="7">
        <v>0</v>
      </c>
    </row>
    <row r="4916" spans="2:13" customFormat="1" hidden="1">
      <c r="B4916" s="1" t="s">
        <v>4661</v>
      </c>
      <c r="C4916" s="4" t="s">
        <v>246</v>
      </c>
      <c r="D4916" s="10">
        <f>SUM(D4917:D4918)</f>
        <v>0</v>
      </c>
      <c r="E4916" s="58"/>
      <c r="F4916" s="96"/>
      <c r="G4916" s="10">
        <f>SUM(G4917:G4918)</f>
        <v>0</v>
      </c>
      <c r="H4916" s="58"/>
      <c r="I4916" s="96"/>
      <c r="J4916" s="10">
        <f>SUM(J4917:J4918)</f>
        <v>0</v>
      </c>
      <c r="L4916" s="59"/>
      <c r="M4916" s="10">
        <f>SUM(M4917:M4918)</f>
        <v>0</v>
      </c>
    </row>
    <row r="4917" spans="2:13" customFormat="1" hidden="1">
      <c r="B4917" s="5" t="s">
        <v>4662</v>
      </c>
      <c r="C4917" s="9" t="s">
        <v>248</v>
      </c>
      <c r="D4917" s="7">
        <v>0</v>
      </c>
      <c r="E4917" s="58"/>
      <c r="F4917" s="95"/>
      <c r="G4917" s="7">
        <v>0</v>
      </c>
      <c r="H4917" s="58"/>
      <c r="I4917" s="95"/>
      <c r="J4917" s="7">
        <v>0</v>
      </c>
      <c r="L4917" s="59"/>
      <c r="M4917" s="7">
        <v>0</v>
      </c>
    </row>
    <row r="4918" spans="2:13" customFormat="1" hidden="1">
      <c r="B4918" s="5" t="s">
        <v>4663</v>
      </c>
      <c r="C4918" s="9" t="s">
        <v>250</v>
      </c>
      <c r="D4918" s="7">
        <v>0</v>
      </c>
      <c r="E4918" s="58"/>
      <c r="F4918" s="95"/>
      <c r="G4918" s="7">
        <v>0</v>
      </c>
      <c r="H4918" s="58"/>
      <c r="I4918" s="95"/>
      <c r="J4918" s="7">
        <v>0</v>
      </c>
      <c r="L4918" s="59"/>
      <c r="M4918" s="7">
        <v>0</v>
      </c>
    </row>
    <row r="4919" spans="2:13" customFormat="1" hidden="1">
      <c r="B4919" s="1" t="s">
        <v>4664</v>
      </c>
      <c r="C4919" s="4" t="s">
        <v>252</v>
      </c>
      <c r="D4919" s="10">
        <f>SUM(D4920:D4928)</f>
        <v>0</v>
      </c>
      <c r="E4919" s="58"/>
      <c r="F4919" s="96"/>
      <c r="G4919" s="10">
        <f>SUM(G4920:G4928)</f>
        <v>0</v>
      </c>
      <c r="H4919" s="58"/>
      <c r="I4919" s="96"/>
      <c r="J4919" s="10">
        <f>SUM(J4920:J4928)</f>
        <v>0</v>
      </c>
      <c r="L4919" s="59"/>
      <c r="M4919" s="10">
        <f>SUM(M4920:M4928)</f>
        <v>0</v>
      </c>
    </row>
    <row r="4920" spans="2:13" customFormat="1" hidden="1">
      <c r="B4920" s="5" t="s">
        <v>4665</v>
      </c>
      <c r="C4920" s="9" t="s">
        <v>254</v>
      </c>
      <c r="D4920" s="7">
        <v>0</v>
      </c>
      <c r="E4920" s="58"/>
      <c r="F4920" s="95"/>
      <c r="G4920" s="7">
        <v>0</v>
      </c>
      <c r="H4920" s="58"/>
      <c r="I4920" s="95"/>
      <c r="J4920" s="7">
        <v>0</v>
      </c>
      <c r="L4920" s="59"/>
      <c r="M4920" s="7">
        <v>0</v>
      </c>
    </row>
    <row r="4921" spans="2:13" customFormat="1" hidden="1">
      <c r="B4921" s="5" t="s">
        <v>4666</v>
      </c>
      <c r="C4921" s="9" t="s">
        <v>256</v>
      </c>
      <c r="D4921" s="7">
        <v>0</v>
      </c>
      <c r="E4921" s="58"/>
      <c r="F4921" s="95"/>
      <c r="G4921" s="7">
        <v>0</v>
      </c>
      <c r="H4921" s="58"/>
      <c r="I4921" s="95"/>
      <c r="J4921" s="7">
        <v>0</v>
      </c>
      <c r="L4921" s="59"/>
      <c r="M4921" s="7">
        <v>0</v>
      </c>
    </row>
    <row r="4922" spans="2:13" customFormat="1" hidden="1">
      <c r="B4922" s="5" t="s">
        <v>4667</v>
      </c>
      <c r="C4922" s="9" t="s">
        <v>258</v>
      </c>
      <c r="D4922" s="7">
        <v>0</v>
      </c>
      <c r="E4922" s="58"/>
      <c r="F4922" s="95"/>
      <c r="G4922" s="7">
        <v>0</v>
      </c>
      <c r="H4922" s="58"/>
      <c r="I4922" s="95"/>
      <c r="J4922" s="7">
        <v>0</v>
      </c>
      <c r="L4922" s="59"/>
      <c r="M4922" s="7">
        <v>0</v>
      </c>
    </row>
    <row r="4923" spans="2:13" customFormat="1" hidden="1">
      <c r="B4923" s="5" t="s">
        <v>4668</v>
      </c>
      <c r="C4923" s="9" t="s">
        <v>260</v>
      </c>
      <c r="D4923" s="7">
        <v>0</v>
      </c>
      <c r="E4923" s="58"/>
      <c r="F4923" s="95"/>
      <c r="G4923" s="7">
        <v>0</v>
      </c>
      <c r="H4923" s="58"/>
      <c r="I4923" s="95"/>
      <c r="J4923" s="7">
        <v>0</v>
      </c>
      <c r="L4923" s="59"/>
      <c r="M4923" s="7">
        <v>0</v>
      </c>
    </row>
    <row r="4924" spans="2:13" customFormat="1" hidden="1">
      <c r="B4924" s="5" t="s">
        <v>4669</v>
      </c>
      <c r="C4924" s="9" t="s">
        <v>262</v>
      </c>
      <c r="D4924" s="7">
        <v>0</v>
      </c>
      <c r="E4924" s="58"/>
      <c r="F4924" s="95"/>
      <c r="G4924" s="7">
        <v>0</v>
      </c>
      <c r="H4924" s="58"/>
      <c r="I4924" s="95"/>
      <c r="J4924" s="7">
        <v>0</v>
      </c>
      <c r="L4924" s="59"/>
      <c r="M4924" s="7">
        <v>0</v>
      </c>
    </row>
    <row r="4925" spans="2:13" customFormat="1" hidden="1">
      <c r="B4925" s="5" t="s">
        <v>4670</v>
      </c>
      <c r="C4925" s="9" t="s">
        <v>264</v>
      </c>
      <c r="D4925" s="7">
        <v>0</v>
      </c>
      <c r="E4925" s="58"/>
      <c r="F4925" s="95"/>
      <c r="G4925" s="7">
        <v>0</v>
      </c>
      <c r="H4925" s="58"/>
      <c r="I4925" s="95"/>
      <c r="J4925" s="7">
        <v>0</v>
      </c>
      <c r="L4925" s="59"/>
      <c r="M4925" s="7">
        <v>0</v>
      </c>
    </row>
    <row r="4926" spans="2:13" customFormat="1" hidden="1">
      <c r="B4926" s="5" t="s">
        <v>4671</v>
      </c>
      <c r="C4926" s="9" t="s">
        <v>266</v>
      </c>
      <c r="D4926" s="7">
        <v>0</v>
      </c>
      <c r="E4926" s="58"/>
      <c r="F4926" s="95"/>
      <c r="G4926" s="7">
        <v>0</v>
      </c>
      <c r="H4926" s="58"/>
      <c r="I4926" s="95"/>
      <c r="J4926" s="7">
        <v>0</v>
      </c>
      <c r="L4926" s="59"/>
      <c r="M4926" s="7">
        <v>0</v>
      </c>
    </row>
    <row r="4927" spans="2:13" customFormat="1" hidden="1">
      <c r="B4927" s="5" t="s">
        <v>4672</v>
      </c>
      <c r="C4927" s="9" t="s">
        <v>268</v>
      </c>
      <c r="D4927" s="7">
        <v>0</v>
      </c>
      <c r="E4927" s="58"/>
      <c r="F4927" s="95"/>
      <c r="G4927" s="7">
        <v>0</v>
      </c>
      <c r="H4927" s="58"/>
      <c r="I4927" s="95"/>
      <c r="J4927" s="7">
        <v>0</v>
      </c>
      <c r="L4927" s="59"/>
      <c r="M4927" s="7">
        <v>0</v>
      </c>
    </row>
    <row r="4928" spans="2:13" customFormat="1" hidden="1">
      <c r="B4928" s="5" t="s">
        <v>4673</v>
      </c>
      <c r="C4928" s="9" t="s">
        <v>270</v>
      </c>
      <c r="D4928" s="7">
        <v>0</v>
      </c>
      <c r="E4928" s="58"/>
      <c r="F4928" s="95"/>
      <c r="G4928" s="7">
        <v>0</v>
      </c>
      <c r="H4928" s="58"/>
      <c r="I4928" s="95"/>
      <c r="J4928" s="7">
        <v>0</v>
      </c>
      <c r="L4928" s="59"/>
      <c r="M4928" s="7">
        <v>0</v>
      </c>
    </row>
    <row r="4929" spans="1:22">
      <c r="A4929" s="21" t="s">
        <v>5618</v>
      </c>
      <c r="B4929" s="70" t="s">
        <v>5922</v>
      </c>
      <c r="C4929" s="71" t="s">
        <v>271</v>
      </c>
      <c r="D4929" s="130">
        <f>D4930+D4942+D4953+D4964+D4978+D4989+D4997+D5010+D5016</f>
        <v>0</v>
      </c>
      <c r="E4929" s="108"/>
      <c r="F4929" s="106"/>
      <c r="G4929" s="130">
        <f>G4930+G4942+G4953+G4964+G4978+G4989+G4997+G5010+G5016</f>
        <v>0</v>
      </c>
      <c r="H4929" s="108"/>
      <c r="I4929" s="106"/>
      <c r="J4929" s="130">
        <f>J4930+J4942+J4953+J4964+J4978+J4989+J4997+J5010+J5016</f>
        <v>0</v>
      </c>
      <c r="K4929" s="21"/>
      <c r="L4929" s="59"/>
      <c r="M4929" s="130">
        <f>M4930+M4942+M4953+M4964+M4978+M4989+M4997+M5010+M5016</f>
        <v>0</v>
      </c>
      <c r="P4929" s="212">
        <v>0</v>
      </c>
      <c r="S4929" s="212">
        <v>0</v>
      </c>
      <c r="V4929" s="212">
        <f>V4978</f>
        <v>0</v>
      </c>
    </row>
    <row r="4930" spans="1:22" customFormat="1" hidden="1">
      <c r="B4930" s="1" t="s">
        <v>4674</v>
      </c>
      <c r="C4930" s="4" t="s">
        <v>273</v>
      </c>
      <c r="D4930" s="10">
        <f>SUM(D4931:D4941)</f>
        <v>0</v>
      </c>
      <c r="E4930" s="58"/>
      <c r="F4930" s="96"/>
      <c r="G4930" s="10">
        <f>SUM(G4931:G4941)</f>
        <v>0</v>
      </c>
      <c r="H4930" s="58"/>
      <c r="I4930" s="96"/>
      <c r="J4930" s="10">
        <f>SUM(J4931:J4941)</f>
        <v>0</v>
      </c>
      <c r="L4930" s="59"/>
      <c r="M4930" s="10">
        <f>SUM(M4931:M4941)</f>
        <v>0</v>
      </c>
    </row>
    <row r="4931" spans="1:22" customFormat="1" hidden="1">
      <c r="B4931" s="5" t="s">
        <v>4675</v>
      </c>
      <c r="C4931" s="9" t="s">
        <v>275</v>
      </c>
      <c r="D4931" s="7">
        <v>0</v>
      </c>
      <c r="E4931" s="58"/>
      <c r="F4931" s="95"/>
      <c r="G4931" s="7">
        <v>0</v>
      </c>
      <c r="H4931" s="58"/>
      <c r="I4931" s="95"/>
      <c r="J4931" s="7">
        <v>0</v>
      </c>
      <c r="L4931" s="59"/>
      <c r="M4931" s="7">
        <v>0</v>
      </c>
    </row>
    <row r="4932" spans="1:22" customFormat="1" hidden="1">
      <c r="B4932" s="5" t="s">
        <v>4676</v>
      </c>
      <c r="C4932" s="9" t="s">
        <v>277</v>
      </c>
      <c r="D4932" s="7">
        <v>0</v>
      </c>
      <c r="E4932" s="58"/>
      <c r="F4932" s="95"/>
      <c r="G4932" s="7">
        <v>0</v>
      </c>
      <c r="H4932" s="58"/>
      <c r="I4932" s="95"/>
      <c r="J4932" s="7">
        <v>0</v>
      </c>
      <c r="L4932" s="59"/>
      <c r="M4932" s="7">
        <v>0</v>
      </c>
    </row>
    <row r="4933" spans="1:22" customFormat="1" hidden="1">
      <c r="B4933" s="5" t="s">
        <v>4677</v>
      </c>
      <c r="C4933" s="9" t="s">
        <v>279</v>
      </c>
      <c r="D4933" s="7">
        <v>0</v>
      </c>
      <c r="E4933" s="58"/>
      <c r="F4933" s="95"/>
      <c r="G4933" s="7">
        <v>0</v>
      </c>
      <c r="H4933" s="58"/>
      <c r="I4933" s="95"/>
      <c r="J4933" s="7">
        <v>0</v>
      </c>
      <c r="L4933" s="59"/>
      <c r="M4933" s="7">
        <v>0</v>
      </c>
    </row>
    <row r="4934" spans="1:22" customFormat="1" hidden="1">
      <c r="B4934" s="5" t="s">
        <v>4678</v>
      </c>
      <c r="C4934" s="9" t="s">
        <v>281</v>
      </c>
      <c r="D4934" s="7">
        <v>0</v>
      </c>
      <c r="E4934" s="58"/>
      <c r="F4934" s="95"/>
      <c r="G4934" s="7">
        <v>0</v>
      </c>
      <c r="H4934" s="58"/>
      <c r="I4934" s="95"/>
      <c r="J4934" s="7">
        <v>0</v>
      </c>
      <c r="L4934" s="59"/>
      <c r="M4934" s="7">
        <v>0</v>
      </c>
    </row>
    <row r="4935" spans="1:22" customFormat="1" hidden="1">
      <c r="B4935" s="5" t="s">
        <v>4679</v>
      </c>
      <c r="C4935" s="9" t="s">
        <v>283</v>
      </c>
      <c r="D4935" s="7">
        <v>0</v>
      </c>
      <c r="E4935" s="58"/>
      <c r="F4935" s="95"/>
      <c r="G4935" s="7">
        <v>0</v>
      </c>
      <c r="H4935" s="58"/>
      <c r="I4935" s="95"/>
      <c r="J4935" s="7">
        <v>0</v>
      </c>
      <c r="L4935" s="59"/>
      <c r="M4935" s="7">
        <v>0</v>
      </c>
    </row>
    <row r="4936" spans="1:22" customFormat="1" hidden="1">
      <c r="B4936" s="5" t="s">
        <v>4680</v>
      </c>
      <c r="C4936" s="9" t="s">
        <v>285</v>
      </c>
      <c r="D4936" s="7">
        <v>0</v>
      </c>
      <c r="E4936" s="58"/>
      <c r="F4936" s="95"/>
      <c r="G4936" s="7">
        <v>0</v>
      </c>
      <c r="H4936" s="58"/>
      <c r="I4936" s="95"/>
      <c r="J4936" s="7">
        <v>0</v>
      </c>
      <c r="L4936" s="59"/>
      <c r="M4936" s="7">
        <v>0</v>
      </c>
    </row>
    <row r="4937" spans="1:22" customFormat="1" hidden="1">
      <c r="B4937" s="5" t="s">
        <v>4681</v>
      </c>
      <c r="C4937" s="9" t="s">
        <v>287</v>
      </c>
      <c r="D4937" s="7">
        <v>0</v>
      </c>
      <c r="E4937" s="58"/>
      <c r="F4937" s="95"/>
      <c r="G4937" s="7">
        <v>0</v>
      </c>
      <c r="H4937" s="58"/>
      <c r="I4937" s="95"/>
      <c r="J4937" s="7">
        <v>0</v>
      </c>
      <c r="L4937" s="59"/>
      <c r="M4937" s="7">
        <v>0</v>
      </c>
    </row>
    <row r="4938" spans="1:22" customFormat="1" hidden="1">
      <c r="B4938" s="5" t="s">
        <v>4682</v>
      </c>
      <c r="C4938" s="9" t="s">
        <v>289</v>
      </c>
      <c r="D4938" s="7">
        <v>0</v>
      </c>
      <c r="E4938" s="58"/>
      <c r="F4938" s="95"/>
      <c r="G4938" s="7">
        <v>0</v>
      </c>
      <c r="H4938" s="58"/>
      <c r="I4938" s="95"/>
      <c r="J4938" s="7">
        <v>0</v>
      </c>
      <c r="L4938" s="59"/>
      <c r="M4938" s="7">
        <v>0</v>
      </c>
    </row>
    <row r="4939" spans="1:22" customFormat="1" hidden="1">
      <c r="B4939" s="5" t="s">
        <v>4683</v>
      </c>
      <c r="C4939" s="9" t="s">
        <v>291</v>
      </c>
      <c r="D4939" s="7">
        <v>0</v>
      </c>
      <c r="E4939" s="58"/>
      <c r="F4939" s="95"/>
      <c r="G4939" s="7">
        <v>0</v>
      </c>
      <c r="H4939" s="58"/>
      <c r="I4939" s="95"/>
      <c r="J4939" s="7">
        <v>0</v>
      </c>
      <c r="L4939" s="59"/>
      <c r="M4939" s="7">
        <v>0</v>
      </c>
    </row>
    <row r="4940" spans="1:22" customFormat="1" hidden="1">
      <c r="B4940" s="5" t="s">
        <v>4684</v>
      </c>
      <c r="C4940" s="9" t="s">
        <v>293</v>
      </c>
      <c r="D4940" s="7">
        <v>0</v>
      </c>
      <c r="E4940" s="58"/>
      <c r="F4940" s="95"/>
      <c r="G4940" s="7">
        <v>0</v>
      </c>
      <c r="H4940" s="58"/>
      <c r="I4940" s="95"/>
      <c r="J4940" s="7">
        <v>0</v>
      </c>
      <c r="L4940" s="59"/>
      <c r="M4940" s="7">
        <v>0</v>
      </c>
    </row>
    <row r="4941" spans="1:22" customFormat="1" hidden="1">
      <c r="B4941" s="5" t="s">
        <v>4685</v>
      </c>
      <c r="C4941" s="9" t="s">
        <v>295</v>
      </c>
      <c r="D4941" s="7">
        <v>0</v>
      </c>
      <c r="E4941" s="58"/>
      <c r="F4941" s="95"/>
      <c r="G4941" s="7">
        <v>0</v>
      </c>
      <c r="H4941" s="58"/>
      <c r="I4941" s="95"/>
      <c r="J4941" s="7">
        <v>0</v>
      </c>
      <c r="L4941" s="59"/>
      <c r="M4941" s="7">
        <v>0</v>
      </c>
    </row>
    <row r="4942" spans="1:22" customFormat="1" hidden="1">
      <c r="B4942" s="1" t="s">
        <v>4686</v>
      </c>
      <c r="C4942" s="4" t="s">
        <v>297</v>
      </c>
      <c r="D4942" s="10">
        <f>SUM(D4943:D4952)</f>
        <v>0</v>
      </c>
      <c r="E4942" s="58"/>
      <c r="F4942" s="96"/>
      <c r="G4942" s="10">
        <f>SUM(G4943:G4952)</f>
        <v>0</v>
      </c>
      <c r="H4942" s="58"/>
      <c r="I4942" s="96"/>
      <c r="J4942" s="10">
        <f>SUM(J4943:J4952)</f>
        <v>0</v>
      </c>
      <c r="L4942" s="59"/>
      <c r="M4942" s="10">
        <f>SUM(M4943:M4952)</f>
        <v>0</v>
      </c>
    </row>
    <row r="4943" spans="1:22" customFormat="1" hidden="1">
      <c r="B4943" s="5" t="s">
        <v>4687</v>
      </c>
      <c r="C4943" s="9" t="s">
        <v>299</v>
      </c>
      <c r="D4943" s="7">
        <v>0</v>
      </c>
      <c r="E4943" s="58"/>
      <c r="F4943" s="95"/>
      <c r="G4943" s="7">
        <v>0</v>
      </c>
      <c r="H4943" s="58"/>
      <c r="I4943" s="95"/>
      <c r="J4943" s="7">
        <v>0</v>
      </c>
      <c r="L4943" s="59"/>
      <c r="M4943" s="7">
        <v>0</v>
      </c>
    </row>
    <row r="4944" spans="1:22" customFormat="1" hidden="1">
      <c r="B4944" s="5" t="s">
        <v>4688</v>
      </c>
      <c r="C4944" s="9" t="s">
        <v>301</v>
      </c>
      <c r="D4944" s="7">
        <v>0</v>
      </c>
      <c r="E4944" s="58"/>
      <c r="F4944" s="95"/>
      <c r="G4944" s="7">
        <v>0</v>
      </c>
      <c r="H4944" s="58"/>
      <c r="I4944" s="95"/>
      <c r="J4944" s="7">
        <v>0</v>
      </c>
      <c r="L4944" s="59"/>
      <c r="M4944" s="7">
        <v>0</v>
      </c>
    </row>
    <row r="4945" spans="2:13" customFormat="1" hidden="1">
      <c r="B4945" s="5" t="s">
        <v>4689</v>
      </c>
      <c r="C4945" s="9" t="s">
        <v>303</v>
      </c>
      <c r="D4945" s="7">
        <v>0</v>
      </c>
      <c r="E4945" s="58"/>
      <c r="F4945" s="95"/>
      <c r="G4945" s="7">
        <v>0</v>
      </c>
      <c r="H4945" s="58"/>
      <c r="I4945" s="95"/>
      <c r="J4945" s="7">
        <v>0</v>
      </c>
      <c r="L4945" s="59"/>
      <c r="M4945" s="7">
        <v>0</v>
      </c>
    </row>
    <row r="4946" spans="2:13" customFormat="1" hidden="1">
      <c r="B4946" s="5" t="s">
        <v>4690</v>
      </c>
      <c r="C4946" s="9" t="s">
        <v>305</v>
      </c>
      <c r="D4946" s="7">
        <v>0</v>
      </c>
      <c r="E4946" s="58"/>
      <c r="F4946" s="95"/>
      <c r="G4946" s="7">
        <v>0</v>
      </c>
      <c r="H4946" s="58"/>
      <c r="I4946" s="95"/>
      <c r="J4946" s="7">
        <v>0</v>
      </c>
      <c r="L4946" s="59"/>
      <c r="M4946" s="7">
        <v>0</v>
      </c>
    </row>
    <row r="4947" spans="2:13" customFormat="1" hidden="1">
      <c r="B4947" s="5" t="s">
        <v>4691</v>
      </c>
      <c r="C4947" s="9" t="s">
        <v>307</v>
      </c>
      <c r="D4947" s="7">
        <v>0</v>
      </c>
      <c r="E4947" s="58"/>
      <c r="F4947" s="95"/>
      <c r="G4947" s="7">
        <v>0</v>
      </c>
      <c r="H4947" s="58"/>
      <c r="I4947" s="95"/>
      <c r="J4947" s="7">
        <v>0</v>
      </c>
      <c r="L4947" s="59"/>
      <c r="M4947" s="7">
        <v>0</v>
      </c>
    </row>
    <row r="4948" spans="2:13" customFormat="1" hidden="1">
      <c r="B4948" s="5" t="s">
        <v>4692</v>
      </c>
      <c r="C4948" s="9" t="s">
        <v>309</v>
      </c>
      <c r="D4948" s="7">
        <v>0</v>
      </c>
      <c r="E4948" s="58"/>
      <c r="F4948" s="95"/>
      <c r="G4948" s="7">
        <v>0</v>
      </c>
      <c r="H4948" s="58"/>
      <c r="I4948" s="95"/>
      <c r="J4948" s="7">
        <v>0</v>
      </c>
      <c r="L4948" s="59"/>
      <c r="M4948" s="7">
        <v>0</v>
      </c>
    </row>
    <row r="4949" spans="2:13" customFormat="1" hidden="1">
      <c r="B4949" s="5" t="s">
        <v>4693</v>
      </c>
      <c r="C4949" s="9" t="s">
        <v>311</v>
      </c>
      <c r="D4949" s="7">
        <v>0</v>
      </c>
      <c r="E4949" s="58"/>
      <c r="F4949" s="95"/>
      <c r="G4949" s="7">
        <v>0</v>
      </c>
      <c r="H4949" s="58"/>
      <c r="I4949" s="95"/>
      <c r="J4949" s="7">
        <v>0</v>
      </c>
      <c r="L4949" s="59"/>
      <c r="M4949" s="7">
        <v>0</v>
      </c>
    </row>
    <row r="4950" spans="2:13" customFormat="1" hidden="1">
      <c r="B4950" s="5" t="s">
        <v>4694</v>
      </c>
      <c r="C4950" s="9" t="s">
        <v>313</v>
      </c>
      <c r="D4950" s="7">
        <v>0</v>
      </c>
      <c r="E4950" s="58"/>
      <c r="F4950" s="95"/>
      <c r="G4950" s="7">
        <v>0</v>
      </c>
      <c r="H4950" s="58"/>
      <c r="I4950" s="95"/>
      <c r="J4950" s="7">
        <v>0</v>
      </c>
      <c r="L4950" s="59"/>
      <c r="M4950" s="7">
        <v>0</v>
      </c>
    </row>
    <row r="4951" spans="2:13" customFormat="1" hidden="1">
      <c r="B4951" s="5" t="s">
        <v>4695</v>
      </c>
      <c r="C4951" s="9" t="s">
        <v>315</v>
      </c>
      <c r="D4951" s="7">
        <v>0</v>
      </c>
      <c r="E4951" s="58"/>
      <c r="F4951" s="95"/>
      <c r="G4951" s="7">
        <v>0</v>
      </c>
      <c r="H4951" s="58"/>
      <c r="I4951" s="95"/>
      <c r="J4951" s="7">
        <v>0</v>
      </c>
      <c r="L4951" s="59"/>
      <c r="M4951" s="7">
        <v>0</v>
      </c>
    </row>
    <row r="4952" spans="2:13" customFormat="1" hidden="1">
      <c r="B4952" s="5" t="s">
        <v>4696</v>
      </c>
      <c r="C4952" s="9" t="s">
        <v>317</v>
      </c>
      <c r="D4952" s="7">
        <v>0</v>
      </c>
      <c r="E4952" s="58"/>
      <c r="F4952" s="95"/>
      <c r="G4952" s="7">
        <v>0</v>
      </c>
      <c r="H4952" s="58"/>
      <c r="I4952" s="95"/>
      <c r="J4952" s="7">
        <v>0</v>
      </c>
      <c r="L4952" s="59"/>
      <c r="M4952" s="7">
        <v>0</v>
      </c>
    </row>
    <row r="4953" spans="2:13" customFormat="1" hidden="1">
      <c r="B4953" s="1" t="s">
        <v>4697</v>
      </c>
      <c r="C4953" s="4" t="s">
        <v>5452</v>
      </c>
      <c r="D4953" s="10">
        <f>SUM(D4954:D4963)</f>
        <v>0</v>
      </c>
      <c r="E4953" s="58"/>
      <c r="F4953" s="96"/>
      <c r="G4953" s="10">
        <f>SUM(G4954:G4963)</f>
        <v>0</v>
      </c>
      <c r="H4953" s="58"/>
      <c r="I4953" s="96"/>
      <c r="J4953" s="10">
        <f>SUM(J4954:J4963)</f>
        <v>0</v>
      </c>
      <c r="L4953" s="59"/>
      <c r="M4953" s="10">
        <f>SUM(M4954:M4963)</f>
        <v>0</v>
      </c>
    </row>
    <row r="4954" spans="2:13" customFormat="1" hidden="1">
      <c r="B4954" s="5" t="s">
        <v>4698</v>
      </c>
      <c r="C4954" s="9" t="s">
        <v>320</v>
      </c>
      <c r="D4954" s="7">
        <v>0</v>
      </c>
      <c r="E4954" s="58"/>
      <c r="F4954" s="95"/>
      <c r="G4954" s="7">
        <v>0</v>
      </c>
      <c r="H4954" s="58"/>
      <c r="I4954" s="95"/>
      <c r="J4954" s="7">
        <v>0</v>
      </c>
      <c r="L4954" s="59"/>
      <c r="M4954" s="7">
        <v>0</v>
      </c>
    </row>
    <row r="4955" spans="2:13" customFormat="1" hidden="1">
      <c r="B4955" s="5" t="s">
        <v>4699</v>
      </c>
      <c r="C4955" s="9" t="s">
        <v>322</v>
      </c>
      <c r="D4955" s="7">
        <v>0</v>
      </c>
      <c r="E4955" s="58"/>
      <c r="F4955" s="95"/>
      <c r="G4955" s="7">
        <v>0</v>
      </c>
      <c r="H4955" s="58"/>
      <c r="I4955" s="95"/>
      <c r="J4955" s="7">
        <v>0</v>
      </c>
      <c r="L4955" s="59"/>
      <c r="M4955" s="7">
        <v>0</v>
      </c>
    </row>
    <row r="4956" spans="2:13" customFormat="1" hidden="1">
      <c r="B4956" s="5" t="s">
        <v>4700</v>
      </c>
      <c r="C4956" s="9" t="s">
        <v>324</v>
      </c>
      <c r="D4956" s="7">
        <v>0</v>
      </c>
      <c r="E4956" s="58"/>
      <c r="F4956" s="95"/>
      <c r="G4956" s="7">
        <v>0</v>
      </c>
      <c r="H4956" s="58"/>
      <c r="I4956" s="95"/>
      <c r="J4956" s="7">
        <v>0</v>
      </c>
      <c r="L4956" s="59"/>
      <c r="M4956" s="7">
        <v>0</v>
      </c>
    </row>
    <row r="4957" spans="2:13" customFormat="1" hidden="1">
      <c r="B4957" s="5" t="s">
        <v>4701</v>
      </c>
      <c r="C4957" s="9" t="s">
        <v>326</v>
      </c>
      <c r="D4957" s="7">
        <v>0</v>
      </c>
      <c r="E4957" s="58"/>
      <c r="F4957" s="95"/>
      <c r="G4957" s="7">
        <v>0</v>
      </c>
      <c r="H4957" s="58"/>
      <c r="I4957" s="95"/>
      <c r="J4957" s="7">
        <v>0</v>
      </c>
      <c r="L4957" s="59"/>
      <c r="M4957" s="7">
        <v>0</v>
      </c>
    </row>
    <row r="4958" spans="2:13" customFormat="1" hidden="1">
      <c r="B4958" s="5" t="s">
        <v>4702</v>
      </c>
      <c r="C4958" s="9" t="s">
        <v>328</v>
      </c>
      <c r="D4958" s="7">
        <v>0</v>
      </c>
      <c r="E4958" s="58"/>
      <c r="F4958" s="95"/>
      <c r="G4958" s="7">
        <v>0</v>
      </c>
      <c r="H4958" s="58"/>
      <c r="I4958" s="95"/>
      <c r="J4958" s="7">
        <v>0</v>
      </c>
      <c r="L4958" s="59"/>
      <c r="M4958" s="7">
        <v>0</v>
      </c>
    </row>
    <row r="4959" spans="2:13" customFormat="1" hidden="1">
      <c r="B4959" s="5" t="s">
        <v>4703</v>
      </c>
      <c r="C4959" s="9" t="s">
        <v>330</v>
      </c>
      <c r="D4959" s="7">
        <v>0</v>
      </c>
      <c r="E4959" s="58"/>
      <c r="F4959" s="95"/>
      <c r="G4959" s="7">
        <v>0</v>
      </c>
      <c r="H4959" s="58"/>
      <c r="I4959" s="95"/>
      <c r="J4959" s="7">
        <v>0</v>
      </c>
      <c r="L4959" s="59"/>
      <c r="M4959" s="7">
        <v>0</v>
      </c>
    </row>
    <row r="4960" spans="2:13" customFormat="1" hidden="1">
      <c r="B4960" s="5" t="s">
        <v>4704</v>
      </c>
      <c r="C4960" s="9" t="s">
        <v>332</v>
      </c>
      <c r="D4960" s="7">
        <v>0</v>
      </c>
      <c r="E4960" s="58"/>
      <c r="F4960" s="95"/>
      <c r="G4960" s="7">
        <v>0</v>
      </c>
      <c r="H4960" s="58"/>
      <c r="I4960" s="95"/>
      <c r="J4960" s="7">
        <v>0</v>
      </c>
      <c r="L4960" s="59"/>
      <c r="M4960" s="7">
        <v>0</v>
      </c>
    </row>
    <row r="4961" spans="2:13" customFormat="1" hidden="1">
      <c r="B4961" s="5" t="s">
        <v>4705</v>
      </c>
      <c r="C4961" s="9" t="s">
        <v>334</v>
      </c>
      <c r="D4961" s="7">
        <v>0</v>
      </c>
      <c r="E4961" s="58"/>
      <c r="F4961" s="95"/>
      <c r="G4961" s="7">
        <v>0</v>
      </c>
      <c r="H4961" s="58"/>
      <c r="I4961" s="95"/>
      <c r="J4961" s="7">
        <v>0</v>
      </c>
      <c r="L4961" s="59"/>
      <c r="M4961" s="7">
        <v>0</v>
      </c>
    </row>
    <row r="4962" spans="2:13" customFormat="1" hidden="1">
      <c r="B4962" s="5" t="s">
        <v>4706</v>
      </c>
      <c r="C4962" s="9" t="s">
        <v>336</v>
      </c>
      <c r="D4962" s="7">
        <v>0</v>
      </c>
      <c r="E4962" s="58"/>
      <c r="F4962" s="95"/>
      <c r="G4962" s="7">
        <v>0</v>
      </c>
      <c r="H4962" s="58"/>
      <c r="I4962" s="95"/>
      <c r="J4962" s="7">
        <v>0</v>
      </c>
      <c r="L4962" s="59"/>
      <c r="M4962" s="7">
        <v>0</v>
      </c>
    </row>
    <row r="4963" spans="2:13" customFormat="1" hidden="1">
      <c r="B4963" s="5" t="s">
        <v>4707</v>
      </c>
      <c r="C4963" s="9" t="s">
        <v>338</v>
      </c>
      <c r="D4963" s="7">
        <v>0</v>
      </c>
      <c r="E4963" s="58"/>
      <c r="F4963" s="95"/>
      <c r="G4963" s="7">
        <v>0</v>
      </c>
      <c r="H4963" s="58"/>
      <c r="I4963" s="95"/>
      <c r="J4963" s="7">
        <v>0</v>
      </c>
      <c r="L4963" s="59"/>
      <c r="M4963" s="7">
        <v>0</v>
      </c>
    </row>
    <row r="4964" spans="2:13" customFormat="1" hidden="1">
      <c r="B4964" s="1" t="s">
        <v>4708</v>
      </c>
      <c r="C4964" s="4" t="s">
        <v>340</v>
      </c>
      <c r="D4964" s="10">
        <f>SUM(D4965:D4977)</f>
        <v>0</v>
      </c>
      <c r="E4964" s="58"/>
      <c r="F4964" s="96"/>
      <c r="G4964" s="10">
        <f>SUM(G4965:G4977)</f>
        <v>0</v>
      </c>
      <c r="H4964" s="58"/>
      <c r="I4964" s="96"/>
      <c r="J4964" s="10">
        <f>SUM(J4965:J4977)</f>
        <v>0</v>
      </c>
      <c r="L4964" s="59"/>
      <c r="M4964" s="10">
        <f>SUM(M4965:M4977)</f>
        <v>0</v>
      </c>
    </row>
    <row r="4965" spans="2:13" customFormat="1" hidden="1">
      <c r="B4965" s="5" t="s">
        <v>5425</v>
      </c>
      <c r="C4965" s="9" t="s">
        <v>341</v>
      </c>
      <c r="D4965" s="7">
        <v>0</v>
      </c>
      <c r="E4965" s="58"/>
      <c r="F4965" s="95"/>
      <c r="G4965" s="7">
        <v>0</v>
      </c>
      <c r="H4965" s="58"/>
      <c r="I4965" s="95"/>
      <c r="J4965" s="7">
        <v>0</v>
      </c>
      <c r="L4965" s="59"/>
      <c r="M4965" s="7">
        <v>0</v>
      </c>
    </row>
    <row r="4966" spans="2:13" customFormat="1" hidden="1">
      <c r="B4966" s="5" t="s">
        <v>5426</v>
      </c>
      <c r="C4966" s="9" t="s">
        <v>342</v>
      </c>
      <c r="D4966" s="7">
        <v>0</v>
      </c>
      <c r="E4966" s="58"/>
      <c r="F4966" s="95"/>
      <c r="G4966" s="7">
        <v>0</v>
      </c>
      <c r="H4966" s="58"/>
      <c r="I4966" s="95"/>
      <c r="J4966" s="7">
        <v>0</v>
      </c>
      <c r="L4966" s="59"/>
      <c r="M4966" s="7">
        <v>0</v>
      </c>
    </row>
    <row r="4967" spans="2:13" customFormat="1" hidden="1">
      <c r="B4967" s="5" t="s">
        <v>5427</v>
      </c>
      <c r="C4967" s="9" t="s">
        <v>343</v>
      </c>
      <c r="D4967" s="7">
        <v>0</v>
      </c>
      <c r="E4967" s="58"/>
      <c r="F4967" s="95"/>
      <c r="G4967" s="7">
        <v>0</v>
      </c>
      <c r="H4967" s="58"/>
      <c r="I4967" s="95"/>
      <c r="J4967" s="7">
        <v>0</v>
      </c>
      <c r="L4967" s="59"/>
      <c r="M4967" s="7">
        <v>0</v>
      </c>
    </row>
    <row r="4968" spans="2:13" customFormat="1" hidden="1">
      <c r="B4968" s="5" t="s">
        <v>5428</v>
      </c>
      <c r="C4968" s="9" t="s">
        <v>344</v>
      </c>
      <c r="D4968" s="7">
        <v>0</v>
      </c>
      <c r="E4968" s="58"/>
      <c r="F4968" s="95"/>
      <c r="G4968" s="7">
        <v>0</v>
      </c>
      <c r="H4968" s="58"/>
      <c r="I4968" s="95"/>
      <c r="J4968" s="7">
        <v>0</v>
      </c>
      <c r="L4968" s="59"/>
      <c r="M4968" s="7">
        <v>0</v>
      </c>
    </row>
    <row r="4969" spans="2:13" customFormat="1" hidden="1">
      <c r="B4969" s="5" t="s">
        <v>5429</v>
      </c>
      <c r="C4969" s="9" t="s">
        <v>345</v>
      </c>
      <c r="D4969" s="7">
        <v>0</v>
      </c>
      <c r="E4969" s="58"/>
      <c r="F4969" s="95"/>
      <c r="G4969" s="7">
        <v>0</v>
      </c>
      <c r="H4969" s="58"/>
      <c r="I4969" s="95"/>
      <c r="J4969" s="7">
        <v>0</v>
      </c>
      <c r="L4969" s="59"/>
      <c r="M4969" s="7">
        <v>0</v>
      </c>
    </row>
    <row r="4970" spans="2:13" customFormat="1" hidden="1">
      <c r="B4970" s="5" t="s">
        <v>5430</v>
      </c>
      <c r="C4970" s="9" t="s">
        <v>346</v>
      </c>
      <c r="D4970" s="7">
        <v>0</v>
      </c>
      <c r="E4970" s="58"/>
      <c r="F4970" s="95"/>
      <c r="G4970" s="7">
        <v>0</v>
      </c>
      <c r="H4970" s="58"/>
      <c r="I4970" s="95"/>
      <c r="J4970" s="7">
        <v>0</v>
      </c>
      <c r="L4970" s="59"/>
      <c r="M4970" s="7">
        <v>0</v>
      </c>
    </row>
    <row r="4971" spans="2:13" customFormat="1" hidden="1">
      <c r="B4971" s="5" t="s">
        <v>5431</v>
      </c>
      <c r="C4971" s="9" t="s">
        <v>347</v>
      </c>
      <c r="D4971" s="7">
        <v>0</v>
      </c>
      <c r="E4971" s="58"/>
      <c r="F4971" s="95"/>
      <c r="G4971" s="7">
        <v>0</v>
      </c>
      <c r="H4971" s="58"/>
      <c r="I4971" s="95"/>
      <c r="J4971" s="7">
        <v>0</v>
      </c>
      <c r="L4971" s="59"/>
      <c r="M4971" s="7">
        <v>0</v>
      </c>
    </row>
    <row r="4972" spans="2:13" customFormat="1" hidden="1">
      <c r="B4972" s="5" t="s">
        <v>5432</v>
      </c>
      <c r="C4972" s="9" t="s">
        <v>348</v>
      </c>
      <c r="D4972" s="7">
        <v>0</v>
      </c>
      <c r="E4972" s="58"/>
      <c r="F4972" s="95"/>
      <c r="G4972" s="7">
        <v>0</v>
      </c>
      <c r="H4972" s="58"/>
      <c r="I4972" s="95"/>
      <c r="J4972" s="7">
        <v>0</v>
      </c>
      <c r="L4972" s="59"/>
      <c r="M4972" s="7">
        <v>0</v>
      </c>
    </row>
    <row r="4973" spans="2:13" customFormat="1" hidden="1">
      <c r="B4973" s="5" t="s">
        <v>5433</v>
      </c>
      <c r="C4973" s="9" t="s">
        <v>349</v>
      </c>
      <c r="D4973" s="7">
        <v>0</v>
      </c>
      <c r="E4973" s="58"/>
      <c r="F4973" s="95"/>
      <c r="G4973" s="7">
        <v>0</v>
      </c>
      <c r="H4973" s="58"/>
      <c r="I4973" s="95"/>
      <c r="J4973" s="7">
        <v>0</v>
      </c>
      <c r="L4973" s="59"/>
      <c r="M4973" s="7">
        <v>0</v>
      </c>
    </row>
    <row r="4974" spans="2:13" customFormat="1" hidden="1">
      <c r="B4974" s="5" t="s">
        <v>5434</v>
      </c>
      <c r="C4974" s="9" t="s">
        <v>350</v>
      </c>
      <c r="D4974" s="7">
        <v>0</v>
      </c>
      <c r="E4974" s="58"/>
      <c r="F4974" s="95"/>
      <c r="G4974" s="7">
        <v>0</v>
      </c>
      <c r="H4974" s="58"/>
      <c r="I4974" s="95"/>
      <c r="J4974" s="7">
        <v>0</v>
      </c>
      <c r="L4974" s="59"/>
      <c r="M4974" s="7">
        <v>0</v>
      </c>
    </row>
    <row r="4975" spans="2:13" customFormat="1" hidden="1">
      <c r="B4975" s="5" t="s">
        <v>5435</v>
      </c>
      <c r="C4975" s="9" t="s">
        <v>351</v>
      </c>
      <c r="D4975" s="7">
        <v>0</v>
      </c>
      <c r="E4975" s="58"/>
      <c r="F4975" s="95"/>
      <c r="G4975" s="7">
        <v>0</v>
      </c>
      <c r="H4975" s="58"/>
      <c r="I4975" s="95"/>
      <c r="J4975" s="7">
        <v>0</v>
      </c>
      <c r="L4975" s="59"/>
      <c r="M4975" s="7">
        <v>0</v>
      </c>
    </row>
    <row r="4976" spans="2:13" customFormat="1" hidden="1">
      <c r="B4976" s="5" t="s">
        <v>5436</v>
      </c>
      <c r="C4976" s="9" t="s">
        <v>352</v>
      </c>
      <c r="D4976" s="7">
        <v>0</v>
      </c>
      <c r="E4976" s="58"/>
      <c r="F4976" s="95"/>
      <c r="G4976" s="7">
        <v>0</v>
      </c>
      <c r="H4976" s="58"/>
      <c r="I4976" s="95"/>
      <c r="J4976" s="7">
        <v>0</v>
      </c>
      <c r="L4976" s="59"/>
      <c r="M4976" s="7">
        <v>0</v>
      </c>
    </row>
    <row r="4977" spans="1:22" customFormat="1" hidden="1">
      <c r="B4977" s="5" t="s">
        <v>5437</v>
      </c>
      <c r="C4977" s="9" t="s">
        <v>353</v>
      </c>
      <c r="D4977" s="7">
        <v>0</v>
      </c>
      <c r="E4977" s="58"/>
      <c r="F4977" s="95"/>
      <c r="G4977" s="7">
        <v>0</v>
      </c>
      <c r="H4977" s="58"/>
      <c r="I4977" s="95"/>
      <c r="J4977" s="7">
        <v>0</v>
      </c>
      <c r="L4977" s="59"/>
      <c r="M4977" s="7">
        <v>0</v>
      </c>
    </row>
    <row r="4978" spans="1:22">
      <c r="A4978" s="21" t="s">
        <v>5618</v>
      </c>
      <c r="B4978" s="70" t="s">
        <v>5923</v>
      </c>
      <c r="C4978" s="71" t="s">
        <v>355</v>
      </c>
      <c r="D4978" s="127">
        <f>SUM(D4979:D4988)</f>
        <v>0</v>
      </c>
      <c r="E4978" s="108"/>
      <c r="F4978" s="126"/>
      <c r="G4978" s="127">
        <f>SUM(G4979:G4988)</f>
        <v>0</v>
      </c>
      <c r="H4978" s="108"/>
      <c r="I4978" s="126"/>
      <c r="J4978" s="127">
        <f>SUM(J4979:J4988)</f>
        <v>0</v>
      </c>
      <c r="K4978" s="21"/>
      <c r="L4978" s="59"/>
      <c r="M4978" s="127">
        <f>SUM(M4979:M4988)</f>
        <v>0</v>
      </c>
      <c r="P4978" s="212">
        <v>0</v>
      </c>
      <c r="S4978" s="212">
        <v>0</v>
      </c>
      <c r="V4978" s="212">
        <f>V4983</f>
        <v>0</v>
      </c>
    </row>
    <row r="4979" spans="1:22" customFormat="1" hidden="1">
      <c r="B4979" s="5" t="s">
        <v>4709</v>
      </c>
      <c r="C4979" s="9" t="s">
        <v>357</v>
      </c>
      <c r="D4979" s="7">
        <v>0</v>
      </c>
      <c r="E4979" s="58"/>
      <c r="F4979" s="95"/>
      <c r="G4979" s="7">
        <v>0</v>
      </c>
      <c r="H4979" s="58"/>
      <c r="I4979" s="95"/>
      <c r="J4979" s="7">
        <v>0</v>
      </c>
      <c r="L4979" s="59"/>
      <c r="M4979" s="7">
        <v>0</v>
      </c>
    </row>
    <row r="4980" spans="1:22" customFormat="1" hidden="1">
      <c r="B4980" s="5" t="s">
        <v>4709</v>
      </c>
      <c r="C4980" s="9" t="s">
        <v>359</v>
      </c>
      <c r="D4980" s="7">
        <v>0</v>
      </c>
      <c r="E4980" s="58"/>
      <c r="F4980" s="95"/>
      <c r="G4980" s="7">
        <v>0</v>
      </c>
      <c r="H4980" s="58"/>
      <c r="I4980" s="95"/>
      <c r="J4980" s="7">
        <v>0</v>
      </c>
      <c r="L4980" s="59"/>
      <c r="M4980" s="7">
        <v>0</v>
      </c>
    </row>
    <row r="4981" spans="1:22" customFormat="1" hidden="1">
      <c r="B4981" s="5" t="s">
        <v>4710</v>
      </c>
      <c r="C4981" s="9" t="s">
        <v>361</v>
      </c>
      <c r="D4981" s="7">
        <v>0</v>
      </c>
      <c r="E4981" s="58"/>
      <c r="F4981" s="95"/>
      <c r="G4981" s="7">
        <v>0</v>
      </c>
      <c r="H4981" s="58"/>
      <c r="I4981" s="95"/>
      <c r="J4981" s="7">
        <v>0</v>
      </c>
      <c r="L4981" s="59"/>
      <c r="M4981" s="7">
        <v>0</v>
      </c>
    </row>
    <row r="4982" spans="1:22" customFormat="1" hidden="1">
      <c r="B4982" s="5" t="s">
        <v>4711</v>
      </c>
      <c r="C4982" s="9" t="s">
        <v>363</v>
      </c>
      <c r="D4982" s="7">
        <v>0</v>
      </c>
      <c r="E4982" s="58"/>
      <c r="F4982" s="95"/>
      <c r="G4982" s="7">
        <v>0</v>
      </c>
      <c r="H4982" s="58"/>
      <c r="I4982" s="95"/>
      <c r="J4982" s="7">
        <v>0</v>
      </c>
      <c r="L4982" s="59"/>
      <c r="M4982" s="7">
        <v>0</v>
      </c>
    </row>
    <row r="4983" spans="1:22">
      <c r="A4983" s="21" t="s">
        <v>5618</v>
      </c>
      <c r="B4983" s="28" t="s">
        <v>5924</v>
      </c>
      <c r="C4983" s="36" t="s">
        <v>365</v>
      </c>
      <c r="D4983" s="129">
        <v>0</v>
      </c>
      <c r="E4983" s="108"/>
      <c r="F4983" s="133"/>
      <c r="G4983" s="129">
        <v>0</v>
      </c>
      <c r="H4983" s="108"/>
      <c r="I4983" s="133"/>
      <c r="J4983" s="128">
        <f>+G4983+H4983-I4983</f>
        <v>0</v>
      </c>
      <c r="K4983" s="21"/>
      <c r="L4983" s="59"/>
      <c r="M4983" s="128">
        <f>+J4983+K4983-L4983</f>
        <v>0</v>
      </c>
      <c r="P4983" s="59">
        <f>M4983+N4983-O4983</f>
        <v>0</v>
      </c>
      <c r="S4983" s="59">
        <f>P4983+Q4983-R4983</f>
        <v>0</v>
      </c>
      <c r="V4983" s="59">
        <f>S4983+T4983-U4983</f>
        <v>0</v>
      </c>
    </row>
    <row r="4984" spans="1:22" customFormat="1" hidden="1">
      <c r="B4984" s="5" t="s">
        <v>4712</v>
      </c>
      <c r="C4984" s="9" t="s">
        <v>367</v>
      </c>
      <c r="D4984" s="7">
        <v>0</v>
      </c>
      <c r="E4984" s="58"/>
      <c r="F4984" s="95"/>
      <c r="G4984" s="7">
        <v>0</v>
      </c>
      <c r="H4984" s="58"/>
      <c r="I4984" s="95"/>
      <c r="J4984" s="7">
        <v>0</v>
      </c>
      <c r="L4984" s="59"/>
      <c r="M4984" s="7">
        <v>0</v>
      </c>
    </row>
    <row r="4985" spans="1:22" customFormat="1" hidden="1">
      <c r="B4985" s="5" t="s">
        <v>4713</v>
      </c>
      <c r="C4985" s="9" t="s">
        <v>369</v>
      </c>
      <c r="D4985" s="7">
        <v>0</v>
      </c>
      <c r="E4985" s="58"/>
      <c r="F4985" s="95"/>
      <c r="G4985" s="7">
        <v>0</v>
      </c>
      <c r="H4985" s="58"/>
      <c r="I4985" s="95"/>
      <c r="J4985" s="7">
        <v>0</v>
      </c>
      <c r="L4985" s="59"/>
      <c r="M4985" s="7">
        <v>0</v>
      </c>
    </row>
    <row r="4986" spans="1:22" customFormat="1" hidden="1">
      <c r="B4986" s="5" t="s">
        <v>4714</v>
      </c>
      <c r="C4986" s="9" t="s">
        <v>371</v>
      </c>
      <c r="D4986" s="7">
        <v>0</v>
      </c>
      <c r="E4986" s="58"/>
      <c r="F4986" s="95"/>
      <c r="G4986" s="7">
        <v>0</v>
      </c>
      <c r="H4986" s="58"/>
      <c r="I4986" s="95"/>
      <c r="J4986" s="7">
        <v>0</v>
      </c>
      <c r="L4986" s="59"/>
      <c r="M4986" s="7">
        <v>0</v>
      </c>
    </row>
    <row r="4987" spans="1:22" customFormat="1" hidden="1">
      <c r="B4987" s="5" t="s">
        <v>4715</v>
      </c>
      <c r="C4987" s="9" t="s">
        <v>373</v>
      </c>
      <c r="D4987" s="7">
        <v>0</v>
      </c>
      <c r="E4987" s="58"/>
      <c r="F4987" s="95"/>
      <c r="G4987" s="7">
        <v>0</v>
      </c>
      <c r="H4987" s="58"/>
      <c r="I4987" s="95"/>
      <c r="J4987" s="7">
        <v>0</v>
      </c>
      <c r="L4987" s="59"/>
      <c r="M4987" s="7">
        <v>0</v>
      </c>
    </row>
    <row r="4988" spans="1:22" customFormat="1" hidden="1">
      <c r="B4988" s="5" t="s">
        <v>4716</v>
      </c>
      <c r="C4988" s="9" t="s">
        <v>375</v>
      </c>
      <c r="D4988" s="7">
        <v>0</v>
      </c>
      <c r="E4988" s="58"/>
      <c r="F4988" s="95"/>
      <c r="G4988" s="7">
        <v>0</v>
      </c>
      <c r="H4988" s="58"/>
      <c r="I4988" s="95"/>
      <c r="J4988" s="7">
        <v>0</v>
      </c>
      <c r="L4988" s="59"/>
      <c r="M4988" s="7">
        <v>0</v>
      </c>
    </row>
    <row r="4989" spans="1:22" customFormat="1" hidden="1">
      <c r="B4989" s="1" t="s">
        <v>4717</v>
      </c>
      <c r="C4989" s="4" t="s">
        <v>376</v>
      </c>
      <c r="D4989" s="10">
        <f>SUM(D4990:D4996)</f>
        <v>0</v>
      </c>
      <c r="E4989" s="58"/>
      <c r="F4989" s="96"/>
      <c r="G4989" s="10">
        <f>SUM(G4990:G4996)</f>
        <v>0</v>
      </c>
      <c r="H4989" s="58"/>
      <c r="I4989" s="96"/>
      <c r="J4989" s="10">
        <f>SUM(J4990:J4996)</f>
        <v>0</v>
      </c>
      <c r="L4989" s="59"/>
      <c r="M4989" s="10">
        <f>SUM(M4990:M4996)</f>
        <v>0</v>
      </c>
    </row>
    <row r="4990" spans="1:22" customFormat="1" hidden="1">
      <c r="B4990" s="5" t="s">
        <v>4718</v>
      </c>
      <c r="C4990" s="9" t="s">
        <v>378</v>
      </c>
      <c r="D4990" s="7">
        <v>0</v>
      </c>
      <c r="E4990" s="58"/>
      <c r="F4990" s="95"/>
      <c r="G4990" s="7">
        <v>0</v>
      </c>
      <c r="H4990" s="58"/>
      <c r="I4990" s="95"/>
      <c r="J4990" s="7">
        <v>0</v>
      </c>
      <c r="L4990" s="59"/>
      <c r="M4990" s="7">
        <v>0</v>
      </c>
    </row>
    <row r="4991" spans="1:22" customFormat="1" hidden="1">
      <c r="B4991" s="5" t="s">
        <v>4719</v>
      </c>
      <c r="C4991" s="9" t="s">
        <v>379</v>
      </c>
      <c r="D4991" s="7">
        <v>0</v>
      </c>
      <c r="E4991" s="58"/>
      <c r="F4991" s="95"/>
      <c r="G4991" s="7">
        <v>0</v>
      </c>
      <c r="H4991" s="58"/>
      <c r="I4991" s="95"/>
      <c r="J4991" s="7">
        <v>0</v>
      </c>
      <c r="L4991" s="59"/>
      <c r="M4991" s="7">
        <v>0</v>
      </c>
    </row>
    <row r="4992" spans="1:22" customFormat="1" hidden="1">
      <c r="B4992" s="5" t="s">
        <v>4720</v>
      </c>
      <c r="C4992" s="9" t="s">
        <v>381</v>
      </c>
      <c r="D4992" s="7">
        <v>0</v>
      </c>
      <c r="E4992" s="58"/>
      <c r="F4992" s="95"/>
      <c r="G4992" s="7">
        <v>0</v>
      </c>
      <c r="H4992" s="58"/>
      <c r="I4992" s="95"/>
      <c r="J4992" s="7">
        <v>0</v>
      </c>
      <c r="L4992" s="59"/>
      <c r="M4992" s="7">
        <v>0</v>
      </c>
    </row>
    <row r="4993" spans="2:13" customFormat="1" hidden="1">
      <c r="B4993" s="5" t="s">
        <v>4721</v>
      </c>
      <c r="C4993" s="9" t="s">
        <v>383</v>
      </c>
      <c r="D4993" s="7">
        <v>0</v>
      </c>
      <c r="E4993" s="58"/>
      <c r="F4993" s="95"/>
      <c r="G4993" s="7">
        <v>0</v>
      </c>
      <c r="H4993" s="58"/>
      <c r="I4993" s="95"/>
      <c r="J4993" s="7">
        <v>0</v>
      </c>
      <c r="L4993" s="59"/>
      <c r="M4993" s="7">
        <v>0</v>
      </c>
    </row>
    <row r="4994" spans="2:13" customFormat="1" hidden="1">
      <c r="B4994" s="5" t="s">
        <v>4722</v>
      </c>
      <c r="C4994" s="9" t="s">
        <v>384</v>
      </c>
      <c r="D4994" s="7">
        <v>0</v>
      </c>
      <c r="E4994" s="58"/>
      <c r="F4994" s="95"/>
      <c r="G4994" s="7">
        <v>0</v>
      </c>
      <c r="H4994" s="58"/>
      <c r="I4994" s="95"/>
      <c r="J4994" s="7">
        <v>0</v>
      </c>
      <c r="L4994" s="59"/>
      <c r="M4994" s="7">
        <v>0</v>
      </c>
    </row>
    <row r="4995" spans="2:13" customFormat="1" hidden="1">
      <c r="B4995" s="5" t="s">
        <v>4723</v>
      </c>
      <c r="C4995" s="9" t="s">
        <v>386</v>
      </c>
      <c r="D4995" s="7">
        <v>0</v>
      </c>
      <c r="E4995" s="58"/>
      <c r="F4995" s="95"/>
      <c r="G4995" s="7">
        <v>0</v>
      </c>
      <c r="H4995" s="58"/>
      <c r="I4995" s="95"/>
      <c r="J4995" s="7">
        <v>0</v>
      </c>
      <c r="L4995" s="59"/>
      <c r="M4995" s="7">
        <v>0</v>
      </c>
    </row>
    <row r="4996" spans="2:13" customFormat="1" hidden="1">
      <c r="B4996" s="5" t="s">
        <v>4724</v>
      </c>
      <c r="C4996" s="9" t="s">
        <v>388</v>
      </c>
      <c r="D4996" s="7">
        <v>0</v>
      </c>
      <c r="E4996" s="58"/>
      <c r="F4996" s="95"/>
      <c r="G4996" s="7">
        <v>0</v>
      </c>
      <c r="H4996" s="58"/>
      <c r="I4996" s="95"/>
      <c r="J4996" s="7">
        <v>0</v>
      </c>
      <c r="L4996" s="59"/>
      <c r="M4996" s="7">
        <v>0</v>
      </c>
    </row>
    <row r="4997" spans="2:13" customFormat="1" hidden="1">
      <c r="B4997" s="1" t="s">
        <v>4725</v>
      </c>
      <c r="C4997" s="4" t="s">
        <v>390</v>
      </c>
      <c r="D4997" s="10">
        <f>SUM(D4998:D5009)</f>
        <v>0</v>
      </c>
      <c r="E4997" s="58"/>
      <c r="F4997" s="96"/>
      <c r="G4997" s="10">
        <f>SUM(G4998:G5009)</f>
        <v>0</v>
      </c>
      <c r="H4997" s="58"/>
      <c r="I4997" s="96"/>
      <c r="J4997" s="10">
        <f>SUM(J4998:J5009)</f>
        <v>0</v>
      </c>
      <c r="L4997" s="59"/>
      <c r="M4997" s="10">
        <f>SUM(M4998:M5009)</f>
        <v>0</v>
      </c>
    </row>
    <row r="4998" spans="2:13" customFormat="1" hidden="1">
      <c r="B4998" s="5" t="s">
        <v>4726</v>
      </c>
      <c r="C4998" s="9" t="s">
        <v>392</v>
      </c>
      <c r="D4998" s="7">
        <v>0</v>
      </c>
      <c r="E4998" s="58"/>
      <c r="F4998" s="95"/>
      <c r="G4998" s="7">
        <v>0</v>
      </c>
      <c r="H4998" s="58"/>
      <c r="I4998" s="95"/>
      <c r="J4998" s="7">
        <v>0</v>
      </c>
      <c r="L4998" s="59"/>
      <c r="M4998" s="7">
        <v>0</v>
      </c>
    </row>
    <row r="4999" spans="2:13" customFormat="1" hidden="1">
      <c r="B4999" s="5" t="s">
        <v>4727</v>
      </c>
      <c r="C4999" s="9" t="s">
        <v>394</v>
      </c>
      <c r="D4999" s="7">
        <v>0</v>
      </c>
      <c r="E4999" s="58"/>
      <c r="F4999" s="95"/>
      <c r="G4999" s="7">
        <v>0</v>
      </c>
      <c r="H4999" s="58"/>
      <c r="I4999" s="95"/>
      <c r="J4999" s="7">
        <v>0</v>
      </c>
      <c r="L4999" s="59"/>
      <c r="M4999" s="7">
        <v>0</v>
      </c>
    </row>
    <row r="5000" spans="2:13" customFormat="1" hidden="1">
      <c r="B5000" s="5" t="s">
        <v>4728</v>
      </c>
      <c r="C5000" s="9" t="s">
        <v>396</v>
      </c>
      <c r="D5000" s="7">
        <v>0</v>
      </c>
      <c r="E5000" s="58"/>
      <c r="F5000" s="95"/>
      <c r="G5000" s="7">
        <v>0</v>
      </c>
      <c r="H5000" s="58"/>
      <c r="I5000" s="95"/>
      <c r="J5000" s="7">
        <v>0</v>
      </c>
      <c r="L5000" s="59"/>
      <c r="M5000" s="7">
        <v>0</v>
      </c>
    </row>
    <row r="5001" spans="2:13" customFormat="1" hidden="1">
      <c r="B5001" s="5" t="s">
        <v>4729</v>
      </c>
      <c r="C5001" s="9" t="s">
        <v>398</v>
      </c>
      <c r="D5001" s="7">
        <v>0</v>
      </c>
      <c r="E5001" s="58"/>
      <c r="F5001" s="95"/>
      <c r="G5001" s="7">
        <v>0</v>
      </c>
      <c r="H5001" s="58"/>
      <c r="I5001" s="95"/>
      <c r="J5001" s="7">
        <v>0</v>
      </c>
      <c r="L5001" s="59"/>
      <c r="M5001" s="7">
        <v>0</v>
      </c>
    </row>
    <row r="5002" spans="2:13" customFormat="1" hidden="1">
      <c r="B5002" s="5" t="s">
        <v>4730</v>
      </c>
      <c r="C5002" s="9" t="s">
        <v>400</v>
      </c>
      <c r="D5002" s="7">
        <v>0</v>
      </c>
      <c r="E5002" s="58"/>
      <c r="F5002" s="95"/>
      <c r="G5002" s="7">
        <v>0</v>
      </c>
      <c r="H5002" s="58"/>
      <c r="I5002" s="95"/>
      <c r="J5002" s="7">
        <v>0</v>
      </c>
      <c r="L5002" s="59"/>
      <c r="M5002" s="7">
        <v>0</v>
      </c>
    </row>
    <row r="5003" spans="2:13" customFormat="1" hidden="1">
      <c r="B5003" s="5" t="s">
        <v>4731</v>
      </c>
      <c r="C5003" s="9" t="s">
        <v>402</v>
      </c>
      <c r="D5003" s="7">
        <v>0</v>
      </c>
      <c r="E5003" s="58"/>
      <c r="F5003" s="95"/>
      <c r="G5003" s="7">
        <v>0</v>
      </c>
      <c r="H5003" s="58"/>
      <c r="I5003" s="95"/>
      <c r="J5003" s="7">
        <v>0</v>
      </c>
      <c r="L5003" s="59"/>
      <c r="M5003" s="7">
        <v>0</v>
      </c>
    </row>
    <row r="5004" spans="2:13" customFormat="1" hidden="1">
      <c r="B5004" s="5" t="s">
        <v>4732</v>
      </c>
      <c r="C5004" s="9" t="s">
        <v>404</v>
      </c>
      <c r="D5004" s="7">
        <v>0</v>
      </c>
      <c r="E5004" s="58"/>
      <c r="F5004" s="95"/>
      <c r="G5004" s="7">
        <v>0</v>
      </c>
      <c r="H5004" s="58"/>
      <c r="I5004" s="95"/>
      <c r="J5004" s="7">
        <v>0</v>
      </c>
      <c r="L5004" s="59"/>
      <c r="M5004" s="7">
        <v>0</v>
      </c>
    </row>
    <row r="5005" spans="2:13" customFormat="1" hidden="1">
      <c r="B5005" s="5" t="s">
        <v>4733</v>
      </c>
      <c r="C5005" s="9" t="s">
        <v>406</v>
      </c>
      <c r="D5005" s="7">
        <v>0</v>
      </c>
      <c r="E5005" s="58"/>
      <c r="F5005" s="95"/>
      <c r="G5005" s="7">
        <v>0</v>
      </c>
      <c r="H5005" s="58"/>
      <c r="I5005" s="95"/>
      <c r="J5005" s="7">
        <v>0</v>
      </c>
      <c r="L5005" s="59"/>
      <c r="M5005" s="7">
        <v>0</v>
      </c>
    </row>
    <row r="5006" spans="2:13" customFormat="1" hidden="1">
      <c r="B5006" s="5" t="s">
        <v>4734</v>
      </c>
      <c r="C5006" s="9" t="s">
        <v>408</v>
      </c>
      <c r="D5006" s="7">
        <v>0</v>
      </c>
      <c r="E5006" s="58"/>
      <c r="F5006" s="95"/>
      <c r="G5006" s="7">
        <v>0</v>
      </c>
      <c r="H5006" s="58"/>
      <c r="I5006" s="95"/>
      <c r="J5006" s="7">
        <v>0</v>
      </c>
      <c r="L5006" s="59"/>
      <c r="M5006" s="7">
        <v>0</v>
      </c>
    </row>
    <row r="5007" spans="2:13" customFormat="1" hidden="1">
      <c r="B5007" s="5" t="s">
        <v>4735</v>
      </c>
      <c r="C5007" s="9" t="s">
        <v>410</v>
      </c>
      <c r="D5007" s="7">
        <v>0</v>
      </c>
      <c r="E5007" s="58"/>
      <c r="F5007" s="95"/>
      <c r="G5007" s="7">
        <v>0</v>
      </c>
      <c r="H5007" s="58"/>
      <c r="I5007" s="95"/>
      <c r="J5007" s="7">
        <v>0</v>
      </c>
      <c r="L5007" s="59"/>
      <c r="M5007" s="7">
        <v>0</v>
      </c>
    </row>
    <row r="5008" spans="2:13" customFormat="1" hidden="1">
      <c r="B5008" s="5" t="s">
        <v>4736</v>
      </c>
      <c r="C5008" s="9" t="s">
        <v>412</v>
      </c>
      <c r="D5008" s="7">
        <v>0</v>
      </c>
      <c r="E5008" s="58"/>
      <c r="F5008" s="95"/>
      <c r="G5008" s="7">
        <v>0</v>
      </c>
      <c r="H5008" s="58"/>
      <c r="I5008" s="95"/>
      <c r="J5008" s="7">
        <v>0</v>
      </c>
      <c r="L5008" s="59"/>
      <c r="M5008" s="7">
        <v>0</v>
      </c>
    </row>
    <row r="5009" spans="1:22" customFormat="1" hidden="1">
      <c r="B5009" s="5" t="s">
        <v>4737</v>
      </c>
      <c r="C5009" s="9" t="s">
        <v>414</v>
      </c>
      <c r="D5009" s="7">
        <v>0</v>
      </c>
      <c r="E5009" s="58"/>
      <c r="F5009" s="95"/>
      <c r="G5009" s="7">
        <v>0</v>
      </c>
      <c r="H5009" s="58"/>
      <c r="I5009" s="95"/>
      <c r="J5009" s="7">
        <v>0</v>
      </c>
      <c r="L5009" s="59"/>
      <c r="M5009" s="7">
        <v>0</v>
      </c>
    </row>
    <row r="5010" spans="1:22" customFormat="1" hidden="1">
      <c r="B5010" s="1" t="s">
        <v>4738</v>
      </c>
      <c r="C5010" s="4" t="s">
        <v>415</v>
      </c>
      <c r="D5010" s="10">
        <f>SUM(D5011:D5015)</f>
        <v>0</v>
      </c>
      <c r="E5010" s="58"/>
      <c r="F5010" s="96"/>
      <c r="G5010" s="10">
        <f>SUM(G5011:G5015)</f>
        <v>0</v>
      </c>
      <c r="H5010" s="58"/>
      <c r="I5010" s="96"/>
      <c r="J5010" s="10">
        <f>SUM(J5011:J5015)</f>
        <v>0</v>
      </c>
      <c r="L5010" s="59"/>
      <c r="M5010" s="10">
        <f>SUM(M5011:M5015)</f>
        <v>0</v>
      </c>
    </row>
    <row r="5011" spans="1:22" customFormat="1" hidden="1">
      <c r="B5011" s="5" t="s">
        <v>4739</v>
      </c>
      <c r="C5011" s="9" t="s">
        <v>416</v>
      </c>
      <c r="D5011" s="7">
        <v>0</v>
      </c>
      <c r="E5011" s="58"/>
      <c r="F5011" s="95"/>
      <c r="G5011" s="7">
        <v>0</v>
      </c>
      <c r="H5011" s="58"/>
      <c r="I5011" s="95"/>
      <c r="J5011" s="7">
        <v>0</v>
      </c>
      <c r="L5011" s="59"/>
      <c r="M5011" s="7">
        <v>0</v>
      </c>
    </row>
    <row r="5012" spans="1:22" customFormat="1" hidden="1">
      <c r="B5012" s="5" t="s">
        <v>4740</v>
      </c>
      <c r="C5012" s="9" t="s">
        <v>418</v>
      </c>
      <c r="D5012" s="7">
        <v>0</v>
      </c>
      <c r="E5012" s="58"/>
      <c r="F5012" s="95"/>
      <c r="G5012" s="7">
        <v>0</v>
      </c>
      <c r="H5012" s="58"/>
      <c r="I5012" s="95"/>
      <c r="J5012" s="7">
        <v>0</v>
      </c>
      <c r="L5012" s="59"/>
      <c r="M5012" s="7">
        <v>0</v>
      </c>
    </row>
    <row r="5013" spans="1:22" customFormat="1" hidden="1">
      <c r="B5013" s="5" t="s">
        <v>4741</v>
      </c>
      <c r="C5013" s="9" t="s">
        <v>420</v>
      </c>
      <c r="D5013" s="7">
        <v>0</v>
      </c>
      <c r="E5013" s="58"/>
      <c r="F5013" s="95"/>
      <c r="G5013" s="7">
        <v>0</v>
      </c>
      <c r="H5013" s="58"/>
      <c r="I5013" s="95"/>
      <c r="J5013" s="7">
        <v>0</v>
      </c>
      <c r="L5013" s="59"/>
      <c r="M5013" s="7">
        <v>0</v>
      </c>
    </row>
    <row r="5014" spans="1:22" customFormat="1" hidden="1">
      <c r="B5014" s="5" t="s">
        <v>4742</v>
      </c>
      <c r="C5014" s="9" t="s">
        <v>422</v>
      </c>
      <c r="D5014" s="7">
        <v>0</v>
      </c>
      <c r="E5014" s="58"/>
      <c r="F5014" s="95"/>
      <c r="G5014" s="7">
        <v>0</v>
      </c>
      <c r="H5014" s="58"/>
      <c r="I5014" s="95"/>
      <c r="J5014" s="7">
        <v>0</v>
      </c>
      <c r="L5014" s="59"/>
      <c r="M5014" s="7">
        <v>0</v>
      </c>
    </row>
    <row r="5015" spans="1:22" customFormat="1" hidden="1">
      <c r="B5015" s="5" t="s">
        <v>4743</v>
      </c>
      <c r="C5015" s="9" t="s">
        <v>424</v>
      </c>
      <c r="D5015" s="7">
        <v>0</v>
      </c>
      <c r="E5015" s="58"/>
      <c r="F5015" s="95"/>
      <c r="G5015" s="7">
        <v>0</v>
      </c>
      <c r="H5015" s="58"/>
      <c r="I5015" s="95"/>
      <c r="J5015" s="7">
        <v>0</v>
      </c>
      <c r="L5015" s="59"/>
      <c r="M5015" s="7">
        <v>0</v>
      </c>
    </row>
    <row r="5016" spans="1:22" customFormat="1" hidden="1">
      <c r="B5016" s="1" t="s">
        <v>5507</v>
      </c>
      <c r="C5016" s="4" t="s">
        <v>425</v>
      </c>
      <c r="D5016" s="10">
        <f>SUM(D5017:D5021)</f>
        <v>0</v>
      </c>
      <c r="E5016" s="58"/>
      <c r="F5016" s="96"/>
      <c r="G5016" s="10">
        <f>SUM(G5017:G5021)</f>
        <v>0</v>
      </c>
      <c r="H5016" s="58"/>
      <c r="I5016" s="96"/>
      <c r="J5016" s="10">
        <f>SUM(J5017:J5021)</f>
        <v>0</v>
      </c>
      <c r="L5016" s="59"/>
      <c r="M5016" s="10">
        <f>SUM(M5017:M5021)</f>
        <v>0</v>
      </c>
    </row>
    <row r="5017" spans="1:22" customFormat="1" hidden="1">
      <c r="B5017" s="5" t="s">
        <v>5508</v>
      </c>
      <c r="C5017" s="9" t="s">
        <v>426</v>
      </c>
      <c r="D5017" s="7">
        <v>0</v>
      </c>
      <c r="E5017" s="58"/>
      <c r="F5017" s="95"/>
      <c r="G5017" s="7">
        <v>0</v>
      </c>
      <c r="H5017" s="58"/>
      <c r="I5017" s="95"/>
      <c r="J5017" s="7">
        <v>0</v>
      </c>
      <c r="L5017" s="59"/>
      <c r="M5017" s="7">
        <v>0</v>
      </c>
    </row>
    <row r="5018" spans="1:22" customFormat="1" hidden="1">
      <c r="B5018" s="5" t="s">
        <v>5509</v>
      </c>
      <c r="C5018" s="9" t="s">
        <v>427</v>
      </c>
      <c r="D5018" s="7">
        <v>0</v>
      </c>
      <c r="E5018" s="58"/>
      <c r="F5018" s="95"/>
      <c r="G5018" s="7">
        <v>0</v>
      </c>
      <c r="H5018" s="58"/>
      <c r="I5018" s="95"/>
      <c r="J5018" s="7">
        <v>0</v>
      </c>
      <c r="L5018" s="59"/>
      <c r="M5018" s="7">
        <v>0</v>
      </c>
    </row>
    <row r="5019" spans="1:22" customFormat="1" hidden="1">
      <c r="B5019" s="5" t="s">
        <v>5510</v>
      </c>
      <c r="C5019" s="9" t="s">
        <v>428</v>
      </c>
      <c r="D5019" s="7">
        <v>0</v>
      </c>
      <c r="E5019" s="58"/>
      <c r="F5019" s="95"/>
      <c r="G5019" s="7">
        <v>0</v>
      </c>
      <c r="H5019" s="58"/>
      <c r="I5019" s="95"/>
      <c r="J5019" s="7">
        <v>0</v>
      </c>
      <c r="L5019" s="59"/>
      <c r="M5019" s="7">
        <v>0</v>
      </c>
    </row>
    <row r="5020" spans="1:22" customFormat="1" hidden="1">
      <c r="B5020" s="5" t="s">
        <v>5511</v>
      </c>
      <c r="C5020" s="9" t="s">
        <v>429</v>
      </c>
      <c r="D5020" s="7">
        <v>0</v>
      </c>
      <c r="E5020" s="58"/>
      <c r="F5020" s="95"/>
      <c r="G5020" s="7">
        <v>0</v>
      </c>
      <c r="H5020" s="58"/>
      <c r="I5020" s="95"/>
      <c r="J5020" s="7">
        <v>0</v>
      </c>
      <c r="L5020" s="59"/>
      <c r="M5020" s="7">
        <v>0</v>
      </c>
    </row>
    <row r="5021" spans="1:22" customFormat="1" hidden="1">
      <c r="B5021" s="5" t="s">
        <v>5512</v>
      </c>
      <c r="C5021" s="9" t="s">
        <v>430</v>
      </c>
      <c r="D5021" s="7">
        <v>0</v>
      </c>
      <c r="E5021" s="58"/>
      <c r="F5021" s="95"/>
      <c r="G5021" s="7">
        <v>0</v>
      </c>
      <c r="H5021" s="58"/>
      <c r="I5021" s="95"/>
      <c r="J5021" s="7">
        <v>0</v>
      </c>
      <c r="L5021" s="59"/>
      <c r="M5021" s="7">
        <v>0</v>
      </c>
    </row>
    <row r="5022" spans="1:22">
      <c r="A5022" s="21" t="s">
        <v>5667</v>
      </c>
      <c r="B5022" s="67" t="s">
        <v>5903</v>
      </c>
      <c r="C5022" s="67" t="s">
        <v>432</v>
      </c>
      <c r="D5022" s="125">
        <f>D5023+D5032+D5035+D5043+D5052+D5055</f>
        <v>176390</v>
      </c>
      <c r="E5022" s="108"/>
      <c r="F5022" s="126"/>
      <c r="G5022" s="125">
        <f>G5023+G5032+G5035+G5043+G5052+G5055</f>
        <v>176800</v>
      </c>
      <c r="H5022" s="108"/>
      <c r="I5022" s="126"/>
      <c r="J5022" s="125">
        <f>J5023+J5032+J5035+J5043+J5052+J5055</f>
        <v>176800</v>
      </c>
      <c r="L5022" s="65"/>
      <c r="M5022" s="125">
        <f>M5023+M5032+M5035+M5043+M5052+M5055</f>
        <v>140000</v>
      </c>
      <c r="P5022" s="212">
        <f>SUM(P5043)</f>
        <v>140000</v>
      </c>
      <c r="S5022" s="212">
        <f>SUM(S5043)</f>
        <v>140000</v>
      </c>
      <c r="V5022" s="212">
        <f>V5043</f>
        <v>100000</v>
      </c>
    </row>
    <row r="5023" spans="1:22" customFormat="1" hidden="1">
      <c r="B5023" s="1" t="s">
        <v>4744</v>
      </c>
      <c r="C5023" s="4" t="s">
        <v>434</v>
      </c>
      <c r="D5023" s="10">
        <f>SUM(D5024:D5031)</f>
        <v>0</v>
      </c>
      <c r="E5023" s="58"/>
      <c r="F5023" s="96"/>
      <c r="G5023" s="10">
        <f>SUM(G5024:G5031)</f>
        <v>0</v>
      </c>
      <c r="H5023" s="58"/>
      <c r="I5023" s="96"/>
      <c r="J5023" s="10">
        <f>SUM(J5024:J5031)</f>
        <v>0</v>
      </c>
      <c r="L5023" s="59"/>
      <c r="M5023" s="10">
        <f>SUM(M5024:M5031)</f>
        <v>0</v>
      </c>
    </row>
    <row r="5024" spans="1:22" customFormat="1" hidden="1">
      <c r="B5024" s="5" t="s">
        <v>4745</v>
      </c>
      <c r="C5024" s="9" t="s">
        <v>436</v>
      </c>
      <c r="D5024" s="7">
        <v>0</v>
      </c>
      <c r="E5024" s="58"/>
      <c r="F5024" s="95"/>
      <c r="G5024" s="7">
        <v>0</v>
      </c>
      <c r="H5024" s="58"/>
      <c r="I5024" s="95"/>
      <c r="J5024" s="7">
        <v>0</v>
      </c>
      <c r="L5024" s="59"/>
      <c r="M5024" s="7">
        <v>0</v>
      </c>
    </row>
    <row r="5025" spans="2:13" customFormat="1" hidden="1">
      <c r="B5025" s="5" t="s">
        <v>4746</v>
      </c>
      <c r="C5025" s="9" t="s">
        <v>438</v>
      </c>
      <c r="D5025" s="7">
        <v>0</v>
      </c>
      <c r="E5025" s="58"/>
      <c r="F5025" s="95"/>
      <c r="G5025" s="7">
        <v>0</v>
      </c>
      <c r="H5025" s="58"/>
      <c r="I5025" s="95"/>
      <c r="J5025" s="7">
        <v>0</v>
      </c>
      <c r="L5025" s="59"/>
      <c r="M5025" s="7">
        <v>0</v>
      </c>
    </row>
    <row r="5026" spans="2:13" customFormat="1" hidden="1">
      <c r="B5026" s="5" t="s">
        <v>4747</v>
      </c>
      <c r="C5026" s="9" t="s">
        <v>2445</v>
      </c>
      <c r="D5026" s="7">
        <v>0</v>
      </c>
      <c r="E5026" s="58"/>
      <c r="F5026" s="95"/>
      <c r="G5026" s="7">
        <v>0</v>
      </c>
      <c r="H5026" s="58"/>
      <c r="I5026" s="95"/>
      <c r="J5026" s="7">
        <v>0</v>
      </c>
      <c r="L5026" s="59"/>
      <c r="M5026" s="7">
        <v>0</v>
      </c>
    </row>
    <row r="5027" spans="2:13" customFormat="1" hidden="1">
      <c r="B5027" s="5" t="s">
        <v>4748</v>
      </c>
      <c r="C5027" s="9" t="s">
        <v>441</v>
      </c>
      <c r="D5027" s="7">
        <v>0</v>
      </c>
      <c r="E5027" s="58"/>
      <c r="F5027" s="95"/>
      <c r="G5027" s="7">
        <v>0</v>
      </c>
      <c r="H5027" s="58"/>
      <c r="I5027" s="95"/>
      <c r="J5027" s="7">
        <v>0</v>
      </c>
      <c r="L5027" s="59"/>
      <c r="M5027" s="7">
        <v>0</v>
      </c>
    </row>
    <row r="5028" spans="2:13" customFormat="1" hidden="1">
      <c r="B5028" s="5" t="s">
        <v>4749</v>
      </c>
      <c r="C5028" s="9" t="s">
        <v>443</v>
      </c>
      <c r="D5028" s="7">
        <v>0</v>
      </c>
      <c r="E5028" s="58"/>
      <c r="F5028" s="95"/>
      <c r="G5028" s="7">
        <v>0</v>
      </c>
      <c r="H5028" s="58"/>
      <c r="I5028" s="95"/>
      <c r="J5028" s="7">
        <v>0</v>
      </c>
      <c r="L5028" s="59"/>
      <c r="M5028" s="7">
        <v>0</v>
      </c>
    </row>
    <row r="5029" spans="2:13" customFormat="1" hidden="1">
      <c r="B5029" s="5" t="s">
        <v>4750</v>
      </c>
      <c r="C5029" s="9" t="s">
        <v>445</v>
      </c>
      <c r="D5029" s="7">
        <v>0</v>
      </c>
      <c r="E5029" s="58"/>
      <c r="F5029" s="95"/>
      <c r="G5029" s="7">
        <v>0</v>
      </c>
      <c r="H5029" s="58"/>
      <c r="I5029" s="95"/>
      <c r="J5029" s="7">
        <v>0</v>
      </c>
      <c r="L5029" s="59"/>
      <c r="M5029" s="7">
        <v>0</v>
      </c>
    </row>
    <row r="5030" spans="2:13" customFormat="1" hidden="1">
      <c r="B5030" s="5" t="s">
        <v>4751</v>
      </c>
      <c r="C5030" s="9" t="s">
        <v>2446</v>
      </c>
      <c r="D5030" s="7">
        <v>0</v>
      </c>
      <c r="E5030" s="58"/>
      <c r="F5030" s="95"/>
      <c r="G5030" s="7">
        <v>0</v>
      </c>
      <c r="H5030" s="58"/>
      <c r="I5030" s="95"/>
      <c r="J5030" s="7">
        <v>0</v>
      </c>
      <c r="L5030" s="59"/>
      <c r="M5030" s="7">
        <v>0</v>
      </c>
    </row>
    <row r="5031" spans="2:13" customFormat="1" hidden="1">
      <c r="B5031" s="5" t="s">
        <v>4752</v>
      </c>
      <c r="C5031" s="9" t="s">
        <v>448</v>
      </c>
      <c r="D5031" s="7">
        <v>0</v>
      </c>
      <c r="E5031" s="58"/>
      <c r="F5031" s="95"/>
      <c r="G5031" s="7">
        <v>0</v>
      </c>
      <c r="H5031" s="58"/>
      <c r="I5031" s="95"/>
      <c r="J5031" s="7">
        <v>0</v>
      </c>
      <c r="L5031" s="59"/>
      <c r="M5031" s="7">
        <v>0</v>
      </c>
    </row>
    <row r="5032" spans="2:13" customFormat="1" hidden="1">
      <c r="B5032" s="1" t="s">
        <v>4753</v>
      </c>
      <c r="C5032" s="4" t="s">
        <v>450</v>
      </c>
      <c r="D5032" s="10">
        <f>SUM(D5033:D5034)</f>
        <v>0</v>
      </c>
      <c r="E5032" s="58"/>
      <c r="F5032" s="96"/>
      <c r="G5032" s="10">
        <f>SUM(G5033:G5034)</f>
        <v>0</v>
      </c>
      <c r="H5032" s="58"/>
      <c r="I5032" s="96"/>
      <c r="J5032" s="10">
        <f>SUM(J5033:J5034)</f>
        <v>0</v>
      </c>
      <c r="L5032" s="59"/>
      <c r="M5032" s="10">
        <f>SUM(M5033:M5034)</f>
        <v>0</v>
      </c>
    </row>
    <row r="5033" spans="2:13" customFormat="1" hidden="1">
      <c r="B5033" s="5" t="s">
        <v>4754</v>
      </c>
      <c r="C5033" s="9" t="s">
        <v>452</v>
      </c>
      <c r="D5033" s="7">
        <v>0</v>
      </c>
      <c r="E5033" s="58"/>
      <c r="F5033" s="95"/>
      <c r="G5033" s="7">
        <v>0</v>
      </c>
      <c r="H5033" s="58"/>
      <c r="I5033" s="95"/>
      <c r="J5033" s="7">
        <v>0</v>
      </c>
      <c r="L5033" s="59"/>
      <c r="M5033" s="7">
        <v>0</v>
      </c>
    </row>
    <row r="5034" spans="2:13" customFormat="1" hidden="1">
      <c r="B5034" s="5" t="s">
        <v>4755</v>
      </c>
      <c r="C5034" s="9" t="s">
        <v>454</v>
      </c>
      <c r="D5034" s="7">
        <v>0</v>
      </c>
      <c r="E5034" s="58"/>
      <c r="F5034" s="95"/>
      <c r="G5034" s="7">
        <v>0</v>
      </c>
      <c r="H5034" s="58"/>
      <c r="I5034" s="95"/>
      <c r="J5034" s="7">
        <v>0</v>
      </c>
      <c r="L5034" s="59"/>
      <c r="M5034" s="7">
        <v>0</v>
      </c>
    </row>
    <row r="5035" spans="2:13" customFormat="1" hidden="1">
      <c r="B5035" s="1" t="s">
        <v>4756</v>
      </c>
      <c r="C5035" s="4" t="s">
        <v>456</v>
      </c>
      <c r="D5035" s="10">
        <f>SUM(D5036:D5042)</f>
        <v>0</v>
      </c>
      <c r="E5035" s="58"/>
      <c r="F5035" s="96"/>
      <c r="G5035" s="10">
        <f>SUM(G5036:G5042)</f>
        <v>0</v>
      </c>
      <c r="H5035" s="58"/>
      <c r="I5035" s="96"/>
      <c r="J5035" s="10">
        <f>SUM(J5036:J5042)</f>
        <v>0</v>
      </c>
      <c r="L5035" s="59"/>
      <c r="M5035" s="10">
        <f>SUM(M5036:M5042)</f>
        <v>0</v>
      </c>
    </row>
    <row r="5036" spans="2:13" customFormat="1" hidden="1">
      <c r="B5036" s="5" t="s">
        <v>4757</v>
      </c>
      <c r="C5036" s="9" t="s">
        <v>458</v>
      </c>
      <c r="D5036" s="7">
        <v>0</v>
      </c>
      <c r="E5036" s="58"/>
      <c r="F5036" s="95"/>
      <c r="G5036" s="7">
        <v>0</v>
      </c>
      <c r="H5036" s="58"/>
      <c r="I5036" s="95"/>
      <c r="J5036" s="7">
        <v>0</v>
      </c>
      <c r="L5036" s="59"/>
      <c r="M5036" s="7">
        <v>0</v>
      </c>
    </row>
    <row r="5037" spans="2:13" customFormat="1" hidden="1">
      <c r="B5037" s="5" t="s">
        <v>4758</v>
      </c>
      <c r="C5037" s="9" t="s">
        <v>460</v>
      </c>
      <c r="D5037" s="7">
        <v>0</v>
      </c>
      <c r="E5037" s="58"/>
      <c r="F5037" s="95"/>
      <c r="G5037" s="7">
        <v>0</v>
      </c>
      <c r="H5037" s="58"/>
      <c r="I5037" s="95"/>
      <c r="J5037" s="7">
        <v>0</v>
      </c>
      <c r="L5037" s="59"/>
      <c r="M5037" s="7">
        <v>0</v>
      </c>
    </row>
    <row r="5038" spans="2:13" customFormat="1" hidden="1">
      <c r="B5038" s="5" t="s">
        <v>4759</v>
      </c>
      <c r="C5038" s="9" t="s">
        <v>462</v>
      </c>
      <c r="D5038" s="7">
        <v>0</v>
      </c>
      <c r="E5038" s="58"/>
      <c r="F5038" s="95"/>
      <c r="G5038" s="7">
        <v>0</v>
      </c>
      <c r="H5038" s="58"/>
      <c r="I5038" s="95"/>
      <c r="J5038" s="7">
        <v>0</v>
      </c>
      <c r="L5038" s="59"/>
      <c r="M5038" s="7">
        <v>0</v>
      </c>
    </row>
    <row r="5039" spans="2:13" customFormat="1" hidden="1">
      <c r="B5039" s="5" t="s">
        <v>4760</v>
      </c>
      <c r="C5039" s="9" t="s">
        <v>464</v>
      </c>
      <c r="D5039" s="7">
        <v>0</v>
      </c>
      <c r="E5039" s="58"/>
      <c r="F5039" s="95"/>
      <c r="G5039" s="7">
        <v>0</v>
      </c>
      <c r="H5039" s="58"/>
      <c r="I5039" s="95"/>
      <c r="J5039" s="7">
        <v>0</v>
      </c>
      <c r="L5039" s="59"/>
      <c r="M5039" s="7">
        <v>0</v>
      </c>
    </row>
    <row r="5040" spans="2:13" customFormat="1" hidden="1">
      <c r="B5040" s="5" t="s">
        <v>4761</v>
      </c>
      <c r="C5040" s="9" t="s">
        <v>466</v>
      </c>
      <c r="D5040" s="7">
        <v>0</v>
      </c>
      <c r="E5040" s="58"/>
      <c r="F5040" s="95"/>
      <c r="G5040" s="7">
        <v>0</v>
      </c>
      <c r="H5040" s="58"/>
      <c r="I5040" s="95"/>
      <c r="J5040" s="7">
        <v>0</v>
      </c>
      <c r="L5040" s="59"/>
      <c r="M5040" s="7">
        <v>0</v>
      </c>
    </row>
    <row r="5041" spans="1:22" customFormat="1" hidden="1">
      <c r="B5041" s="5" t="s">
        <v>4762</v>
      </c>
      <c r="C5041" s="9" t="s">
        <v>468</v>
      </c>
      <c r="D5041" s="7">
        <v>0</v>
      </c>
      <c r="E5041" s="58"/>
      <c r="F5041" s="95"/>
      <c r="G5041" s="7">
        <v>0</v>
      </c>
      <c r="H5041" s="58"/>
      <c r="I5041" s="95"/>
      <c r="J5041" s="7">
        <v>0</v>
      </c>
      <c r="L5041" s="59"/>
      <c r="M5041" s="7">
        <v>0</v>
      </c>
    </row>
    <row r="5042" spans="1:22" customFormat="1" hidden="1">
      <c r="B5042" s="5" t="s">
        <v>4763</v>
      </c>
      <c r="C5042" s="9" t="s">
        <v>470</v>
      </c>
      <c r="D5042" s="7">
        <v>0</v>
      </c>
      <c r="E5042" s="58"/>
      <c r="F5042" s="95"/>
      <c r="G5042" s="7">
        <v>0</v>
      </c>
      <c r="H5042" s="58"/>
      <c r="I5042" s="95"/>
      <c r="J5042" s="7">
        <v>0</v>
      </c>
      <c r="L5042" s="59"/>
      <c r="M5042" s="7">
        <v>0</v>
      </c>
    </row>
    <row r="5043" spans="1:22">
      <c r="A5043" s="21" t="s">
        <v>5618</v>
      </c>
      <c r="B5043" s="99" t="s">
        <v>5904</v>
      </c>
      <c r="C5043" s="71" t="s">
        <v>472</v>
      </c>
      <c r="D5043" s="125">
        <f>SUM(D5044:D5051)</f>
        <v>176390</v>
      </c>
      <c r="E5043" s="108"/>
      <c r="F5043" s="126"/>
      <c r="G5043" s="125">
        <f>SUM(G5044:G5051)</f>
        <v>176800</v>
      </c>
      <c r="H5043" s="108"/>
      <c r="I5043" s="126"/>
      <c r="J5043" s="125">
        <f>SUM(J5044:J5051)</f>
        <v>176800</v>
      </c>
      <c r="L5043" s="65"/>
      <c r="M5043" s="125">
        <f>SUM(M5044:M5051)</f>
        <v>140000</v>
      </c>
      <c r="P5043" s="212">
        <f>SUM(P5046)</f>
        <v>140000</v>
      </c>
      <c r="S5043" s="212">
        <f>SUM(S5046)</f>
        <v>140000</v>
      </c>
      <c r="V5043" s="212">
        <f>V5046</f>
        <v>100000</v>
      </c>
    </row>
    <row r="5044" spans="1:22" customFormat="1" hidden="1">
      <c r="B5044" s="5" t="s">
        <v>4764</v>
      </c>
      <c r="C5044" s="9" t="s">
        <v>474</v>
      </c>
      <c r="D5044" s="7">
        <v>0</v>
      </c>
      <c r="E5044" s="58"/>
      <c r="F5044" s="95"/>
      <c r="G5044" s="7">
        <v>0</v>
      </c>
      <c r="H5044" s="58"/>
      <c r="I5044" s="95"/>
      <c r="J5044" s="7">
        <v>0</v>
      </c>
      <c r="L5044" s="59"/>
      <c r="M5044" s="7">
        <v>0</v>
      </c>
    </row>
    <row r="5045" spans="1:22" customFormat="1" hidden="1">
      <c r="B5045" s="5" t="s">
        <v>4765</v>
      </c>
      <c r="C5045" s="9" t="s">
        <v>476</v>
      </c>
      <c r="D5045" s="7">
        <v>0</v>
      </c>
      <c r="E5045" s="58"/>
      <c r="F5045" s="95"/>
      <c r="G5045" s="7">
        <v>0</v>
      </c>
      <c r="H5045" s="58"/>
      <c r="I5045" s="95"/>
      <c r="J5045" s="7">
        <v>0</v>
      </c>
      <c r="L5045" s="59"/>
      <c r="M5045" s="7">
        <v>0</v>
      </c>
    </row>
    <row r="5046" spans="1:22">
      <c r="A5046" s="21" t="s">
        <v>5618</v>
      </c>
      <c r="B5046" s="30" t="s">
        <v>5905</v>
      </c>
      <c r="C5046" s="36" t="s">
        <v>478</v>
      </c>
      <c r="D5046" s="128">
        <v>176390</v>
      </c>
      <c r="E5046" s="108">
        <f>IF(D5046&lt;G5046,G5046-D5046,0)</f>
        <v>410</v>
      </c>
      <c r="F5046" s="108">
        <f>IF(D5046&gt;G5046,D5046-G5046,0)</f>
        <v>0</v>
      </c>
      <c r="G5046" s="128">
        <v>176800</v>
      </c>
      <c r="H5046" s="108"/>
      <c r="I5046" s="108"/>
      <c r="J5046" s="128">
        <f>+G5046+H5046-I5046</f>
        <v>176800</v>
      </c>
      <c r="L5046" s="65"/>
      <c r="M5046" s="128">
        <v>140000</v>
      </c>
      <c r="P5046" s="59">
        <f>M5046+N5046-O5046</f>
        <v>140000</v>
      </c>
      <c r="S5046" s="59">
        <f>P5046+Q5046-R5046</f>
        <v>140000</v>
      </c>
      <c r="V5046" s="59">
        <v>100000</v>
      </c>
    </row>
    <row r="5047" spans="1:22" customFormat="1" hidden="1">
      <c r="B5047" s="5" t="s">
        <v>4766</v>
      </c>
      <c r="C5047" s="9" t="s">
        <v>480</v>
      </c>
      <c r="D5047" s="7">
        <v>0</v>
      </c>
      <c r="E5047" s="58"/>
      <c r="F5047" s="95"/>
      <c r="G5047" s="7">
        <v>0</v>
      </c>
      <c r="H5047" s="58"/>
      <c r="I5047" s="95"/>
      <c r="J5047" s="7">
        <v>0</v>
      </c>
      <c r="L5047" s="59"/>
    </row>
    <row r="5048" spans="1:22" customFormat="1" hidden="1">
      <c r="B5048" s="5" t="s">
        <v>4767</v>
      </c>
      <c r="C5048" s="9" t="s">
        <v>482</v>
      </c>
      <c r="D5048" s="7">
        <v>0</v>
      </c>
      <c r="E5048" s="58"/>
      <c r="F5048" s="95"/>
      <c r="G5048" s="7">
        <v>0</v>
      </c>
      <c r="H5048" s="58"/>
      <c r="I5048" s="95"/>
      <c r="J5048" s="7">
        <v>0</v>
      </c>
      <c r="L5048" s="59"/>
    </row>
    <row r="5049" spans="1:22" customFormat="1" hidden="1">
      <c r="B5049" s="5" t="s">
        <v>4768</v>
      </c>
      <c r="C5049" s="9" t="s">
        <v>484</v>
      </c>
      <c r="D5049" s="7">
        <v>0</v>
      </c>
      <c r="E5049" s="58"/>
      <c r="F5049" s="95"/>
      <c r="G5049" s="7">
        <v>0</v>
      </c>
      <c r="H5049" s="58"/>
      <c r="I5049" s="95"/>
      <c r="J5049" s="7">
        <v>0</v>
      </c>
      <c r="L5049" s="59"/>
    </row>
    <row r="5050" spans="1:22" customFormat="1" hidden="1">
      <c r="B5050" s="5" t="s">
        <v>4769</v>
      </c>
      <c r="C5050" s="9" t="s">
        <v>486</v>
      </c>
      <c r="D5050" s="7">
        <v>0</v>
      </c>
      <c r="E5050" s="58"/>
      <c r="F5050" s="95"/>
      <c r="G5050" s="7">
        <v>0</v>
      </c>
      <c r="H5050" s="58"/>
      <c r="I5050" s="95"/>
      <c r="J5050" s="7">
        <v>0</v>
      </c>
      <c r="L5050" s="59"/>
    </row>
    <row r="5051" spans="1:22" customFormat="1" hidden="1">
      <c r="B5051" s="5" t="s">
        <v>4770</v>
      </c>
      <c r="C5051" s="9" t="s">
        <v>488</v>
      </c>
      <c r="D5051" s="7">
        <v>0</v>
      </c>
      <c r="E5051" s="58"/>
      <c r="F5051" s="95"/>
      <c r="G5051" s="7">
        <v>0</v>
      </c>
      <c r="H5051" s="58"/>
      <c r="I5051" s="95"/>
      <c r="J5051" s="7">
        <v>0</v>
      </c>
      <c r="L5051" s="59"/>
    </row>
    <row r="5052" spans="1:22" customFormat="1" hidden="1">
      <c r="B5052" s="1" t="s">
        <v>4771</v>
      </c>
      <c r="C5052" s="4" t="s">
        <v>490</v>
      </c>
      <c r="D5052" s="10">
        <f>SUM(D5053:D5054)</f>
        <v>0</v>
      </c>
      <c r="E5052" s="58"/>
      <c r="F5052" s="96"/>
      <c r="G5052" s="10">
        <f>SUM(G5053:G5054)</f>
        <v>0</v>
      </c>
      <c r="H5052" s="58"/>
      <c r="I5052" s="96"/>
      <c r="J5052" s="10">
        <f>SUM(J5053:J5054)</f>
        <v>0</v>
      </c>
      <c r="L5052" s="59"/>
    </row>
    <row r="5053" spans="1:22" customFormat="1" hidden="1">
      <c r="B5053" s="5" t="s">
        <v>4772</v>
      </c>
      <c r="C5053" s="9" t="s">
        <v>492</v>
      </c>
      <c r="D5053" s="7">
        <v>0</v>
      </c>
      <c r="E5053" s="58"/>
      <c r="F5053" s="95"/>
      <c r="G5053" s="7">
        <v>0</v>
      </c>
      <c r="H5053" s="58"/>
      <c r="I5053" s="95"/>
      <c r="J5053" s="7">
        <v>0</v>
      </c>
      <c r="L5053" s="59"/>
    </row>
    <row r="5054" spans="1:22" customFormat="1" hidden="1">
      <c r="B5054" s="5" t="s">
        <v>4772</v>
      </c>
      <c r="C5054" s="9" t="s">
        <v>494</v>
      </c>
      <c r="D5054" s="7">
        <v>0</v>
      </c>
      <c r="E5054" s="58"/>
      <c r="F5054" s="95"/>
      <c r="G5054" s="7">
        <v>0</v>
      </c>
      <c r="H5054" s="58"/>
      <c r="I5054" s="95"/>
      <c r="J5054" s="7">
        <v>0</v>
      </c>
      <c r="L5054" s="59"/>
    </row>
    <row r="5055" spans="1:22" customFormat="1" hidden="1">
      <c r="B5055" s="1" t="s">
        <v>4773</v>
      </c>
      <c r="C5055" s="4" t="s">
        <v>5519</v>
      </c>
      <c r="D5055" s="10">
        <f>SUM(D5056:D5057)</f>
        <v>0</v>
      </c>
      <c r="E5055" s="58"/>
      <c r="F5055" s="96"/>
      <c r="G5055" s="10">
        <f>SUM(G5056:G5057)</f>
        <v>0</v>
      </c>
      <c r="H5055" s="58"/>
      <c r="I5055" s="96"/>
      <c r="J5055" s="10">
        <f>SUM(J5056:J5057)</f>
        <v>0</v>
      </c>
      <c r="L5055" s="59"/>
    </row>
    <row r="5056" spans="1:22" customFormat="1" hidden="1">
      <c r="B5056" s="5" t="s">
        <v>4774</v>
      </c>
      <c r="C5056" s="9" t="s">
        <v>497</v>
      </c>
      <c r="D5056" s="7">
        <v>0</v>
      </c>
      <c r="E5056" s="58"/>
      <c r="F5056" s="95"/>
      <c r="G5056" s="7">
        <v>0</v>
      </c>
      <c r="H5056" s="58"/>
      <c r="I5056" s="95"/>
      <c r="J5056" s="7">
        <v>0</v>
      </c>
      <c r="L5056" s="59"/>
    </row>
    <row r="5057" spans="2:12" customFormat="1" hidden="1">
      <c r="B5057" s="5" t="s">
        <v>4775</v>
      </c>
      <c r="C5057" s="9" t="s">
        <v>499</v>
      </c>
      <c r="D5057" s="7">
        <v>0</v>
      </c>
      <c r="E5057" s="58"/>
      <c r="F5057" s="95"/>
      <c r="G5057" s="7">
        <v>0</v>
      </c>
      <c r="H5057" s="58"/>
      <c r="I5057" s="95"/>
      <c r="J5057" s="7">
        <v>0</v>
      </c>
      <c r="L5057" s="59"/>
    </row>
    <row r="5058" spans="2:12" customFormat="1" hidden="1">
      <c r="B5058" s="1" t="s">
        <v>4776</v>
      </c>
      <c r="C5058" s="4" t="s">
        <v>501</v>
      </c>
      <c r="D5058" s="10">
        <f>D5059+D5068+D5073+D5076+D5083+D5085+D5094+D5104+D5110</f>
        <v>0</v>
      </c>
      <c r="E5058" s="58"/>
      <c r="F5058" s="96"/>
      <c r="G5058" s="10">
        <f>G5059+G5068+G5073+G5076+G5083+G5085+G5094+G5104+G5110</f>
        <v>0</v>
      </c>
      <c r="H5058" s="58"/>
      <c r="I5058" s="96"/>
      <c r="J5058" s="10">
        <f>J5059+J5068+J5073+J5076+J5083+J5085+J5094+J5104+J5110</f>
        <v>0</v>
      </c>
      <c r="L5058" s="59"/>
    </row>
    <row r="5059" spans="2:12" customFormat="1" hidden="1">
      <c r="B5059" s="1" t="s">
        <v>4777</v>
      </c>
      <c r="C5059" s="4" t="s">
        <v>503</v>
      </c>
      <c r="D5059" s="10">
        <f>SUM(D5060:D5067)</f>
        <v>0</v>
      </c>
      <c r="E5059" s="58"/>
      <c r="F5059" s="96"/>
      <c r="G5059" s="10">
        <f>SUM(G5060:G5067)</f>
        <v>0</v>
      </c>
      <c r="H5059" s="58"/>
      <c r="I5059" s="96"/>
      <c r="J5059" s="10">
        <f>SUM(J5060:J5067)</f>
        <v>0</v>
      </c>
      <c r="L5059" s="59"/>
    </row>
    <row r="5060" spans="2:12" customFormat="1" hidden="1">
      <c r="B5060" s="5" t="s">
        <v>4778</v>
      </c>
      <c r="C5060" s="9" t="s">
        <v>505</v>
      </c>
      <c r="D5060" s="7">
        <v>0</v>
      </c>
      <c r="E5060" s="58"/>
      <c r="F5060" s="95"/>
      <c r="G5060" s="7">
        <v>0</v>
      </c>
      <c r="H5060" s="58"/>
      <c r="I5060" s="95"/>
      <c r="J5060" s="7">
        <v>0</v>
      </c>
      <c r="L5060" s="59"/>
    </row>
    <row r="5061" spans="2:12" customFormat="1" hidden="1">
      <c r="B5061" s="5" t="s">
        <v>4779</v>
      </c>
      <c r="C5061" s="9" t="s">
        <v>507</v>
      </c>
      <c r="D5061" s="7">
        <v>0</v>
      </c>
      <c r="E5061" s="58"/>
      <c r="F5061" s="95"/>
      <c r="G5061" s="7">
        <v>0</v>
      </c>
      <c r="H5061" s="58"/>
      <c r="I5061" s="95"/>
      <c r="J5061" s="7">
        <v>0</v>
      </c>
      <c r="L5061" s="59"/>
    </row>
    <row r="5062" spans="2:12" customFormat="1" hidden="1">
      <c r="B5062" s="5" t="s">
        <v>4780</v>
      </c>
      <c r="C5062" s="9" t="s">
        <v>509</v>
      </c>
      <c r="D5062" s="7">
        <v>0</v>
      </c>
      <c r="E5062" s="58"/>
      <c r="F5062" s="95"/>
      <c r="G5062" s="7">
        <v>0</v>
      </c>
      <c r="H5062" s="58"/>
      <c r="I5062" s="95"/>
      <c r="J5062" s="7">
        <v>0</v>
      </c>
      <c r="L5062" s="59"/>
    </row>
    <row r="5063" spans="2:12" customFormat="1" hidden="1">
      <c r="B5063" s="5" t="s">
        <v>4781</v>
      </c>
      <c r="C5063" s="9" t="s">
        <v>511</v>
      </c>
      <c r="D5063" s="7">
        <v>0</v>
      </c>
      <c r="E5063" s="58"/>
      <c r="F5063" s="95"/>
      <c r="G5063" s="7">
        <v>0</v>
      </c>
      <c r="H5063" s="58"/>
      <c r="I5063" s="95"/>
      <c r="J5063" s="7">
        <v>0</v>
      </c>
      <c r="L5063" s="59"/>
    </row>
    <row r="5064" spans="2:12" customFormat="1" hidden="1">
      <c r="B5064" s="5" t="s">
        <v>4782</v>
      </c>
      <c r="C5064" s="9" t="s">
        <v>513</v>
      </c>
      <c r="D5064" s="7">
        <v>0</v>
      </c>
      <c r="E5064" s="58"/>
      <c r="F5064" s="95"/>
      <c r="G5064" s="7">
        <v>0</v>
      </c>
      <c r="H5064" s="58"/>
      <c r="I5064" s="95"/>
      <c r="J5064" s="7">
        <v>0</v>
      </c>
      <c r="L5064" s="59"/>
    </row>
    <row r="5065" spans="2:12" customFormat="1" hidden="1">
      <c r="B5065" s="5" t="s">
        <v>4783</v>
      </c>
      <c r="C5065" s="9" t="s">
        <v>515</v>
      </c>
      <c r="D5065" s="7">
        <v>0</v>
      </c>
      <c r="E5065" s="58"/>
      <c r="F5065" s="95"/>
      <c r="G5065" s="7">
        <v>0</v>
      </c>
      <c r="H5065" s="58"/>
      <c r="I5065" s="95"/>
      <c r="J5065" s="7">
        <v>0</v>
      </c>
      <c r="L5065" s="59"/>
    </row>
    <row r="5066" spans="2:12" customFormat="1" hidden="1">
      <c r="B5066" s="5" t="s">
        <v>4784</v>
      </c>
      <c r="C5066" s="9" t="s">
        <v>517</v>
      </c>
      <c r="D5066" s="7">
        <v>0</v>
      </c>
      <c r="E5066" s="58"/>
      <c r="F5066" s="95"/>
      <c r="G5066" s="7">
        <v>0</v>
      </c>
      <c r="H5066" s="58"/>
      <c r="I5066" s="95"/>
      <c r="J5066" s="7">
        <v>0</v>
      </c>
      <c r="L5066" s="59"/>
    </row>
    <row r="5067" spans="2:12" customFormat="1" hidden="1">
      <c r="B5067" s="5" t="s">
        <v>4785</v>
      </c>
      <c r="C5067" s="9" t="s">
        <v>519</v>
      </c>
      <c r="D5067" s="7">
        <v>0</v>
      </c>
      <c r="E5067" s="58"/>
      <c r="F5067" s="95"/>
      <c r="G5067" s="7">
        <v>0</v>
      </c>
      <c r="H5067" s="58"/>
      <c r="I5067" s="95"/>
      <c r="J5067" s="7">
        <v>0</v>
      </c>
      <c r="L5067" s="59"/>
    </row>
    <row r="5068" spans="2:12" customFormat="1" hidden="1">
      <c r="B5068" s="1" t="s">
        <v>4786</v>
      </c>
      <c r="C5068" s="4" t="s">
        <v>521</v>
      </c>
      <c r="D5068" s="10">
        <f>SUM(D5069:D5072)</f>
        <v>0</v>
      </c>
      <c r="E5068" s="58"/>
      <c r="F5068" s="96"/>
      <c r="G5068" s="10">
        <f>SUM(G5069:G5072)</f>
        <v>0</v>
      </c>
      <c r="H5068" s="58"/>
      <c r="I5068" s="96"/>
      <c r="J5068" s="10">
        <f>SUM(J5069:J5072)</f>
        <v>0</v>
      </c>
      <c r="L5068" s="59"/>
    </row>
    <row r="5069" spans="2:12" customFormat="1" hidden="1">
      <c r="B5069" s="5" t="s">
        <v>4787</v>
      </c>
      <c r="C5069" s="9" t="s">
        <v>523</v>
      </c>
      <c r="D5069" s="7">
        <v>0</v>
      </c>
      <c r="E5069" s="58"/>
      <c r="F5069" s="95"/>
      <c r="G5069" s="7">
        <v>0</v>
      </c>
      <c r="H5069" s="58"/>
      <c r="I5069" s="95"/>
      <c r="J5069" s="7">
        <v>0</v>
      </c>
      <c r="L5069" s="59"/>
    </row>
    <row r="5070" spans="2:12" customFormat="1" hidden="1">
      <c r="B5070" s="5" t="s">
        <v>4788</v>
      </c>
      <c r="C5070" s="9" t="s">
        <v>525</v>
      </c>
      <c r="D5070" s="7">
        <v>0</v>
      </c>
      <c r="E5070" s="58"/>
      <c r="F5070" s="95"/>
      <c r="G5070" s="7">
        <v>0</v>
      </c>
      <c r="H5070" s="58"/>
      <c r="I5070" s="95"/>
      <c r="J5070" s="7">
        <v>0</v>
      </c>
      <c r="L5070" s="59"/>
    </row>
    <row r="5071" spans="2:12" customFormat="1" hidden="1">
      <c r="B5071" s="5" t="s">
        <v>4789</v>
      </c>
      <c r="C5071" s="9" t="s">
        <v>527</v>
      </c>
      <c r="D5071" s="7">
        <v>0</v>
      </c>
      <c r="E5071" s="58"/>
      <c r="F5071" s="95"/>
      <c r="G5071" s="7">
        <v>0</v>
      </c>
      <c r="H5071" s="58"/>
      <c r="I5071" s="95"/>
      <c r="J5071" s="7">
        <v>0</v>
      </c>
      <c r="L5071" s="59"/>
    </row>
    <row r="5072" spans="2:12" customFormat="1" hidden="1">
      <c r="B5072" s="5" t="s">
        <v>4790</v>
      </c>
      <c r="C5072" s="9" t="s">
        <v>529</v>
      </c>
      <c r="D5072" s="7">
        <v>0</v>
      </c>
      <c r="E5072" s="58"/>
      <c r="F5072" s="95"/>
      <c r="G5072" s="7">
        <v>0</v>
      </c>
      <c r="H5072" s="58"/>
      <c r="I5072" s="95"/>
      <c r="J5072" s="7">
        <v>0</v>
      </c>
      <c r="L5072" s="59"/>
    </row>
    <row r="5073" spans="2:12" customFormat="1" hidden="1">
      <c r="B5073" s="1" t="s">
        <v>4791</v>
      </c>
      <c r="C5073" s="4" t="s">
        <v>531</v>
      </c>
      <c r="D5073" s="10">
        <f>SUM(D5074:D5075)</f>
        <v>0</v>
      </c>
      <c r="E5073" s="58"/>
      <c r="F5073" s="96"/>
      <c r="G5073" s="10">
        <f>SUM(G5074:G5075)</f>
        <v>0</v>
      </c>
      <c r="H5073" s="58"/>
      <c r="I5073" s="96"/>
      <c r="J5073" s="10">
        <f>SUM(J5074:J5075)</f>
        <v>0</v>
      </c>
      <c r="L5073" s="59"/>
    </row>
    <row r="5074" spans="2:12" customFormat="1" hidden="1">
      <c r="B5074" s="5" t="s">
        <v>4792</v>
      </c>
      <c r="C5074" s="9" t="s">
        <v>533</v>
      </c>
      <c r="D5074" s="7">
        <v>0</v>
      </c>
      <c r="E5074" s="58"/>
      <c r="F5074" s="95"/>
      <c r="G5074" s="7">
        <v>0</v>
      </c>
      <c r="H5074" s="58"/>
      <c r="I5074" s="95"/>
      <c r="J5074" s="7">
        <v>0</v>
      </c>
      <c r="L5074" s="59"/>
    </row>
    <row r="5075" spans="2:12" customFormat="1" hidden="1">
      <c r="B5075" s="5" t="s">
        <v>4793</v>
      </c>
      <c r="C5075" s="9" t="s">
        <v>535</v>
      </c>
      <c r="D5075" s="7">
        <v>0</v>
      </c>
      <c r="E5075" s="58"/>
      <c r="F5075" s="95"/>
      <c r="G5075" s="7">
        <v>0</v>
      </c>
      <c r="H5075" s="58"/>
      <c r="I5075" s="95"/>
      <c r="J5075" s="7">
        <v>0</v>
      </c>
      <c r="L5075" s="59"/>
    </row>
    <row r="5076" spans="2:12" customFormat="1" hidden="1">
      <c r="B5076" s="1" t="s">
        <v>4794</v>
      </c>
      <c r="C5076" s="4" t="s">
        <v>537</v>
      </c>
      <c r="D5076" s="10">
        <f>SUM(D5077:D5082)</f>
        <v>0</v>
      </c>
      <c r="E5076" s="58"/>
      <c r="F5076" s="96"/>
      <c r="G5076" s="10">
        <f>SUM(G5077:G5082)</f>
        <v>0</v>
      </c>
      <c r="H5076" s="58"/>
      <c r="I5076" s="96"/>
      <c r="J5076" s="10">
        <f>SUM(J5077:J5082)</f>
        <v>0</v>
      </c>
      <c r="L5076" s="59"/>
    </row>
    <row r="5077" spans="2:12" customFormat="1" hidden="1">
      <c r="B5077" s="5" t="s">
        <v>4795</v>
      </c>
      <c r="C5077" s="9" t="s">
        <v>539</v>
      </c>
      <c r="D5077" s="7">
        <v>0</v>
      </c>
      <c r="E5077" s="58"/>
      <c r="F5077" s="95"/>
      <c r="G5077" s="7">
        <v>0</v>
      </c>
      <c r="H5077" s="58"/>
      <c r="I5077" s="95"/>
      <c r="J5077" s="7">
        <v>0</v>
      </c>
      <c r="L5077" s="59"/>
    </row>
    <row r="5078" spans="2:12" customFormat="1" hidden="1">
      <c r="B5078" s="5" t="s">
        <v>4796</v>
      </c>
      <c r="C5078" s="9" t="s">
        <v>541</v>
      </c>
      <c r="D5078" s="7">
        <v>0</v>
      </c>
      <c r="E5078" s="58"/>
      <c r="F5078" s="95"/>
      <c r="G5078" s="7">
        <v>0</v>
      </c>
      <c r="H5078" s="58"/>
      <c r="I5078" s="95"/>
      <c r="J5078" s="7">
        <v>0</v>
      </c>
      <c r="L5078" s="59"/>
    </row>
    <row r="5079" spans="2:12" customFormat="1" hidden="1">
      <c r="B5079" s="5" t="s">
        <v>4797</v>
      </c>
      <c r="C5079" s="9" t="s">
        <v>543</v>
      </c>
      <c r="D5079" s="7">
        <v>0</v>
      </c>
      <c r="E5079" s="58"/>
      <c r="F5079" s="95"/>
      <c r="G5079" s="7">
        <v>0</v>
      </c>
      <c r="H5079" s="58"/>
      <c r="I5079" s="95"/>
      <c r="J5079" s="7">
        <v>0</v>
      </c>
      <c r="L5079" s="59"/>
    </row>
    <row r="5080" spans="2:12" customFormat="1" hidden="1">
      <c r="B5080" s="5" t="s">
        <v>4798</v>
      </c>
      <c r="C5080" s="9" t="s">
        <v>545</v>
      </c>
      <c r="D5080" s="7">
        <v>0</v>
      </c>
      <c r="E5080" s="58"/>
      <c r="F5080" s="95"/>
      <c r="G5080" s="7">
        <v>0</v>
      </c>
      <c r="H5080" s="58"/>
      <c r="I5080" s="95"/>
      <c r="J5080" s="7">
        <v>0</v>
      </c>
      <c r="L5080" s="59"/>
    </row>
    <row r="5081" spans="2:12" customFormat="1" hidden="1">
      <c r="B5081" s="5" t="s">
        <v>4799</v>
      </c>
      <c r="C5081" s="9" t="s">
        <v>547</v>
      </c>
      <c r="D5081" s="7">
        <v>0</v>
      </c>
      <c r="E5081" s="58"/>
      <c r="F5081" s="95"/>
      <c r="G5081" s="7">
        <v>0</v>
      </c>
      <c r="H5081" s="58"/>
      <c r="I5081" s="95"/>
      <c r="J5081" s="7">
        <v>0</v>
      </c>
      <c r="L5081" s="59"/>
    </row>
    <row r="5082" spans="2:12" customFormat="1" hidden="1">
      <c r="B5082" s="5" t="s">
        <v>4800</v>
      </c>
      <c r="C5082" s="9" t="s">
        <v>549</v>
      </c>
      <c r="D5082" s="7">
        <v>0</v>
      </c>
      <c r="E5082" s="58"/>
      <c r="F5082" s="95"/>
      <c r="G5082" s="7">
        <v>0</v>
      </c>
      <c r="H5082" s="58"/>
      <c r="I5082" s="95"/>
      <c r="J5082" s="7">
        <v>0</v>
      </c>
      <c r="L5082" s="59"/>
    </row>
    <row r="5083" spans="2:12" customFormat="1" hidden="1">
      <c r="B5083" s="1" t="s">
        <v>4801</v>
      </c>
      <c r="C5083" s="4" t="s">
        <v>551</v>
      </c>
      <c r="D5083" s="10">
        <f>SUM(D5084)</f>
        <v>0</v>
      </c>
      <c r="E5083" s="58"/>
      <c r="F5083" s="96"/>
      <c r="G5083" s="10">
        <f>SUM(G5084)</f>
        <v>0</v>
      </c>
      <c r="H5083" s="58"/>
      <c r="I5083" s="96"/>
      <c r="J5083" s="10">
        <f>SUM(J5084)</f>
        <v>0</v>
      </c>
      <c r="L5083" s="59"/>
    </row>
    <row r="5084" spans="2:12" customFormat="1" hidden="1">
      <c r="B5084" s="5" t="s">
        <v>4802</v>
      </c>
      <c r="C5084" s="9" t="s">
        <v>553</v>
      </c>
      <c r="D5084" s="7">
        <v>0</v>
      </c>
      <c r="E5084" s="58"/>
      <c r="F5084" s="95"/>
      <c r="G5084" s="7">
        <v>0</v>
      </c>
      <c r="H5084" s="58"/>
      <c r="I5084" s="95"/>
      <c r="J5084" s="7">
        <v>0</v>
      </c>
      <c r="L5084" s="59"/>
    </row>
    <row r="5085" spans="2:12" customFormat="1" hidden="1">
      <c r="B5085" s="1" t="s">
        <v>4803</v>
      </c>
      <c r="C5085" s="4" t="s">
        <v>555</v>
      </c>
      <c r="D5085" s="10">
        <f>SUM(D5086:D5093)</f>
        <v>0</v>
      </c>
      <c r="E5085" s="58"/>
      <c r="F5085" s="96"/>
      <c r="G5085" s="10">
        <f>SUM(G5086:G5093)</f>
        <v>0</v>
      </c>
      <c r="H5085" s="58"/>
      <c r="I5085" s="96"/>
      <c r="J5085" s="10">
        <f>SUM(J5086:J5093)</f>
        <v>0</v>
      </c>
      <c r="L5085" s="59"/>
    </row>
    <row r="5086" spans="2:12" customFormat="1" hidden="1">
      <c r="B5086" s="5" t="s">
        <v>4804</v>
      </c>
      <c r="C5086" s="9" t="s">
        <v>557</v>
      </c>
      <c r="D5086" s="7">
        <v>0</v>
      </c>
      <c r="E5086" s="58"/>
      <c r="F5086" s="95"/>
      <c r="G5086" s="7">
        <v>0</v>
      </c>
      <c r="H5086" s="58"/>
      <c r="I5086" s="95"/>
      <c r="J5086" s="7">
        <v>0</v>
      </c>
      <c r="L5086" s="59"/>
    </row>
    <row r="5087" spans="2:12" customFormat="1" hidden="1">
      <c r="B5087" s="5" t="s">
        <v>4805</v>
      </c>
      <c r="C5087" s="9" t="s">
        <v>559</v>
      </c>
      <c r="D5087" s="7">
        <v>0</v>
      </c>
      <c r="E5087" s="58"/>
      <c r="F5087" s="95"/>
      <c r="G5087" s="7">
        <v>0</v>
      </c>
      <c r="H5087" s="58"/>
      <c r="I5087" s="95"/>
      <c r="J5087" s="7">
        <v>0</v>
      </c>
      <c r="L5087" s="59"/>
    </row>
    <row r="5088" spans="2:12" customFormat="1" hidden="1">
      <c r="B5088" s="5" t="s">
        <v>4806</v>
      </c>
      <c r="C5088" s="9" t="s">
        <v>561</v>
      </c>
      <c r="D5088" s="7">
        <v>0</v>
      </c>
      <c r="E5088" s="58"/>
      <c r="F5088" s="95"/>
      <c r="G5088" s="7">
        <v>0</v>
      </c>
      <c r="H5088" s="58"/>
      <c r="I5088" s="95"/>
      <c r="J5088" s="7">
        <v>0</v>
      </c>
      <c r="L5088" s="59"/>
    </row>
    <row r="5089" spans="2:12" customFormat="1" hidden="1">
      <c r="B5089" s="5" t="s">
        <v>4807</v>
      </c>
      <c r="C5089" s="9" t="s">
        <v>563</v>
      </c>
      <c r="D5089" s="7">
        <v>0</v>
      </c>
      <c r="E5089" s="58"/>
      <c r="F5089" s="95"/>
      <c r="G5089" s="7">
        <v>0</v>
      </c>
      <c r="H5089" s="58"/>
      <c r="I5089" s="95"/>
      <c r="J5089" s="7">
        <v>0</v>
      </c>
      <c r="L5089" s="59"/>
    </row>
    <row r="5090" spans="2:12" customFormat="1" hidden="1">
      <c r="B5090" s="5" t="s">
        <v>4808</v>
      </c>
      <c r="C5090" s="9" t="s">
        <v>565</v>
      </c>
      <c r="D5090" s="7">
        <v>0</v>
      </c>
      <c r="E5090" s="58"/>
      <c r="F5090" s="95"/>
      <c r="G5090" s="7">
        <v>0</v>
      </c>
      <c r="H5090" s="58"/>
      <c r="I5090" s="95"/>
      <c r="J5090" s="7">
        <v>0</v>
      </c>
      <c r="L5090" s="59"/>
    </row>
    <row r="5091" spans="2:12" customFormat="1" hidden="1">
      <c r="B5091" s="5" t="s">
        <v>4809</v>
      </c>
      <c r="C5091" s="9" t="s">
        <v>567</v>
      </c>
      <c r="D5091" s="7">
        <v>0</v>
      </c>
      <c r="E5091" s="58"/>
      <c r="F5091" s="95"/>
      <c r="G5091" s="7">
        <v>0</v>
      </c>
      <c r="H5091" s="58"/>
      <c r="I5091" s="95"/>
      <c r="J5091" s="7">
        <v>0</v>
      </c>
      <c r="L5091" s="59"/>
    </row>
    <row r="5092" spans="2:12" customFormat="1" hidden="1">
      <c r="B5092" s="5" t="s">
        <v>4810</v>
      </c>
      <c r="C5092" s="9" t="s">
        <v>569</v>
      </c>
      <c r="D5092" s="7">
        <v>0</v>
      </c>
      <c r="E5092" s="58"/>
      <c r="F5092" s="95"/>
      <c r="G5092" s="7">
        <v>0</v>
      </c>
      <c r="H5092" s="58"/>
      <c r="I5092" s="95"/>
      <c r="J5092" s="7">
        <v>0</v>
      </c>
      <c r="L5092" s="59"/>
    </row>
    <row r="5093" spans="2:12" customFormat="1" hidden="1">
      <c r="B5093" s="5" t="s">
        <v>4811</v>
      </c>
      <c r="C5093" s="9" t="s">
        <v>571</v>
      </c>
      <c r="D5093" s="7">
        <v>0</v>
      </c>
      <c r="E5093" s="58"/>
      <c r="F5093" s="95"/>
      <c r="G5093" s="7">
        <v>0</v>
      </c>
      <c r="H5093" s="58"/>
      <c r="I5093" s="95"/>
      <c r="J5093" s="7">
        <v>0</v>
      </c>
      <c r="L5093" s="59"/>
    </row>
    <row r="5094" spans="2:12" customFormat="1" hidden="1">
      <c r="B5094" s="1" t="s">
        <v>4812</v>
      </c>
      <c r="C5094" s="4" t="s">
        <v>573</v>
      </c>
      <c r="D5094" s="10">
        <f>SUM(D5095:D5103)</f>
        <v>0</v>
      </c>
      <c r="E5094" s="58"/>
      <c r="F5094" s="96"/>
      <c r="G5094" s="10">
        <f>SUM(G5095:G5103)</f>
        <v>0</v>
      </c>
      <c r="H5094" s="58"/>
      <c r="I5094" s="96"/>
      <c r="J5094" s="10">
        <f>SUM(J5095:J5103)</f>
        <v>0</v>
      </c>
      <c r="L5094" s="59"/>
    </row>
    <row r="5095" spans="2:12" customFormat="1" hidden="1">
      <c r="B5095" s="5" t="s">
        <v>4813</v>
      </c>
      <c r="C5095" s="9" t="s">
        <v>575</v>
      </c>
      <c r="D5095" s="7">
        <v>0</v>
      </c>
      <c r="E5095" s="58"/>
      <c r="F5095" s="95"/>
      <c r="G5095" s="7">
        <v>0</v>
      </c>
      <c r="H5095" s="58"/>
      <c r="I5095" s="95"/>
      <c r="J5095" s="7">
        <v>0</v>
      </c>
      <c r="L5095" s="59"/>
    </row>
    <row r="5096" spans="2:12" customFormat="1" hidden="1">
      <c r="B5096" s="5" t="s">
        <v>4814</v>
      </c>
      <c r="C5096" s="9" t="s">
        <v>577</v>
      </c>
      <c r="D5096" s="7">
        <v>0</v>
      </c>
      <c r="E5096" s="58"/>
      <c r="F5096" s="95"/>
      <c r="G5096" s="7">
        <v>0</v>
      </c>
      <c r="H5096" s="58"/>
      <c r="I5096" s="95"/>
      <c r="J5096" s="7">
        <v>0</v>
      </c>
      <c r="L5096" s="59"/>
    </row>
    <row r="5097" spans="2:12" customFormat="1" hidden="1">
      <c r="B5097" s="5" t="s">
        <v>4815</v>
      </c>
      <c r="C5097" s="9" t="s">
        <v>579</v>
      </c>
      <c r="D5097" s="7">
        <v>0</v>
      </c>
      <c r="E5097" s="58"/>
      <c r="F5097" s="95"/>
      <c r="G5097" s="7">
        <v>0</v>
      </c>
      <c r="H5097" s="58"/>
      <c r="I5097" s="95"/>
      <c r="J5097" s="7">
        <v>0</v>
      </c>
      <c r="L5097" s="59"/>
    </row>
    <row r="5098" spans="2:12" customFormat="1" hidden="1">
      <c r="B5098" s="5" t="s">
        <v>4816</v>
      </c>
      <c r="C5098" s="9" t="s">
        <v>581</v>
      </c>
      <c r="D5098" s="7">
        <v>0</v>
      </c>
      <c r="E5098" s="58"/>
      <c r="F5098" s="95"/>
      <c r="G5098" s="7">
        <v>0</v>
      </c>
      <c r="H5098" s="58"/>
      <c r="I5098" s="95"/>
      <c r="J5098" s="7">
        <v>0</v>
      </c>
      <c r="L5098" s="59"/>
    </row>
    <row r="5099" spans="2:12" customFormat="1" hidden="1">
      <c r="B5099" s="5" t="s">
        <v>4817</v>
      </c>
      <c r="C5099" s="9" t="s">
        <v>583</v>
      </c>
      <c r="D5099" s="7">
        <v>0</v>
      </c>
      <c r="E5099" s="58"/>
      <c r="F5099" s="95"/>
      <c r="G5099" s="7">
        <v>0</v>
      </c>
      <c r="H5099" s="58"/>
      <c r="I5099" s="95"/>
      <c r="J5099" s="7">
        <v>0</v>
      </c>
      <c r="L5099" s="59"/>
    </row>
    <row r="5100" spans="2:12" customFormat="1" hidden="1">
      <c r="B5100" s="5" t="s">
        <v>4818</v>
      </c>
      <c r="C5100" s="9" t="s">
        <v>585</v>
      </c>
      <c r="D5100" s="7">
        <v>0</v>
      </c>
      <c r="E5100" s="58"/>
      <c r="F5100" s="95"/>
      <c r="G5100" s="7">
        <v>0</v>
      </c>
      <c r="H5100" s="58"/>
      <c r="I5100" s="95"/>
      <c r="J5100" s="7">
        <v>0</v>
      </c>
      <c r="L5100" s="59"/>
    </row>
    <row r="5101" spans="2:12" customFormat="1" hidden="1">
      <c r="B5101" s="5" t="s">
        <v>4819</v>
      </c>
      <c r="C5101" s="9" t="s">
        <v>587</v>
      </c>
      <c r="D5101" s="7">
        <v>0</v>
      </c>
      <c r="E5101" s="58"/>
      <c r="F5101" s="95"/>
      <c r="G5101" s="7">
        <v>0</v>
      </c>
      <c r="H5101" s="58"/>
      <c r="I5101" s="95"/>
      <c r="J5101" s="7">
        <v>0</v>
      </c>
      <c r="L5101" s="59"/>
    </row>
    <row r="5102" spans="2:12" customFormat="1" hidden="1">
      <c r="B5102" s="5" t="s">
        <v>4820</v>
      </c>
      <c r="C5102" s="9" t="s">
        <v>589</v>
      </c>
      <c r="D5102" s="7">
        <v>0</v>
      </c>
      <c r="E5102" s="58"/>
      <c r="F5102" s="95"/>
      <c r="G5102" s="7">
        <v>0</v>
      </c>
      <c r="H5102" s="58"/>
      <c r="I5102" s="95"/>
      <c r="J5102" s="7">
        <v>0</v>
      </c>
      <c r="L5102" s="59"/>
    </row>
    <row r="5103" spans="2:12" customFormat="1" hidden="1">
      <c r="B5103" s="5" t="s">
        <v>4821</v>
      </c>
      <c r="C5103" s="9" t="s">
        <v>591</v>
      </c>
      <c r="D5103" s="7">
        <v>0</v>
      </c>
      <c r="E5103" s="58"/>
      <c r="F5103" s="95"/>
      <c r="G5103" s="7">
        <v>0</v>
      </c>
      <c r="H5103" s="58"/>
      <c r="I5103" s="95"/>
      <c r="J5103" s="7">
        <v>0</v>
      </c>
      <c r="L5103" s="59"/>
    </row>
    <row r="5104" spans="2:12" customFormat="1" hidden="1">
      <c r="B5104" s="1" t="s">
        <v>4822</v>
      </c>
      <c r="C5104" s="4" t="s">
        <v>593</v>
      </c>
      <c r="D5104" s="10">
        <f>SUM(D5105:D5109)</f>
        <v>0</v>
      </c>
      <c r="E5104" s="58"/>
      <c r="F5104" s="96"/>
      <c r="G5104" s="10">
        <f>SUM(G5105:G5109)</f>
        <v>0</v>
      </c>
      <c r="H5104" s="58"/>
      <c r="I5104" s="96"/>
      <c r="J5104" s="10">
        <f>SUM(J5105:J5109)</f>
        <v>0</v>
      </c>
      <c r="L5104" s="59"/>
    </row>
    <row r="5105" spans="2:12" customFormat="1" hidden="1">
      <c r="B5105" s="5" t="s">
        <v>4823</v>
      </c>
      <c r="C5105" s="9" t="s">
        <v>595</v>
      </c>
      <c r="D5105" s="7">
        <v>0</v>
      </c>
      <c r="E5105" s="58"/>
      <c r="F5105" s="95"/>
      <c r="G5105" s="7">
        <v>0</v>
      </c>
      <c r="H5105" s="58"/>
      <c r="I5105" s="95"/>
      <c r="J5105" s="7">
        <v>0</v>
      </c>
      <c r="L5105" s="59"/>
    </row>
    <row r="5106" spans="2:12" customFormat="1" hidden="1">
      <c r="B5106" s="5" t="s">
        <v>4824</v>
      </c>
      <c r="C5106" s="9" t="s">
        <v>597</v>
      </c>
      <c r="D5106" s="7">
        <v>0</v>
      </c>
      <c r="E5106" s="58"/>
      <c r="F5106" s="95"/>
      <c r="G5106" s="7">
        <v>0</v>
      </c>
      <c r="H5106" s="58"/>
      <c r="I5106" s="95"/>
      <c r="J5106" s="7">
        <v>0</v>
      </c>
      <c r="L5106" s="59"/>
    </row>
    <row r="5107" spans="2:12" customFormat="1" hidden="1">
      <c r="B5107" s="5" t="s">
        <v>4825</v>
      </c>
      <c r="C5107" s="9" t="s">
        <v>599</v>
      </c>
      <c r="D5107" s="7">
        <v>0</v>
      </c>
      <c r="E5107" s="58"/>
      <c r="F5107" s="95"/>
      <c r="G5107" s="7">
        <v>0</v>
      </c>
      <c r="H5107" s="58"/>
      <c r="I5107" s="95"/>
      <c r="J5107" s="7">
        <v>0</v>
      </c>
      <c r="L5107" s="59"/>
    </row>
    <row r="5108" spans="2:12" customFormat="1" hidden="1">
      <c r="B5108" s="5" t="s">
        <v>4826</v>
      </c>
      <c r="C5108" s="9" t="s">
        <v>601</v>
      </c>
      <c r="D5108" s="7">
        <v>0</v>
      </c>
      <c r="E5108" s="58"/>
      <c r="F5108" s="95"/>
      <c r="G5108" s="7">
        <v>0</v>
      </c>
      <c r="H5108" s="58"/>
      <c r="I5108" s="95"/>
      <c r="J5108" s="7">
        <v>0</v>
      </c>
      <c r="L5108" s="59"/>
    </row>
    <row r="5109" spans="2:12" customFormat="1" hidden="1">
      <c r="B5109" s="5" t="s">
        <v>4827</v>
      </c>
      <c r="C5109" s="9" t="s">
        <v>603</v>
      </c>
      <c r="D5109" s="7">
        <v>0</v>
      </c>
      <c r="E5109" s="58"/>
      <c r="F5109" s="95"/>
      <c r="G5109" s="7">
        <v>0</v>
      </c>
      <c r="H5109" s="58"/>
      <c r="I5109" s="95"/>
      <c r="J5109" s="7">
        <v>0</v>
      </c>
      <c r="L5109" s="59"/>
    </row>
    <row r="5110" spans="2:12" customFormat="1" hidden="1">
      <c r="B5110" s="1" t="s">
        <v>4828</v>
      </c>
      <c r="C5110" s="4" t="s">
        <v>605</v>
      </c>
      <c r="D5110" s="10">
        <f>SUM(D5111:D5119)</f>
        <v>0</v>
      </c>
      <c r="E5110" s="58"/>
      <c r="F5110" s="96"/>
      <c r="G5110" s="10">
        <f>SUM(G5111:G5119)</f>
        <v>0</v>
      </c>
      <c r="H5110" s="58"/>
      <c r="I5110" s="96"/>
      <c r="J5110" s="10">
        <f>SUM(J5111:J5119)</f>
        <v>0</v>
      </c>
      <c r="L5110" s="59"/>
    </row>
    <row r="5111" spans="2:12" customFormat="1" hidden="1">
      <c r="B5111" s="5" t="s">
        <v>4829</v>
      </c>
      <c r="C5111" s="9" t="s">
        <v>607</v>
      </c>
      <c r="D5111" s="7">
        <v>0</v>
      </c>
      <c r="E5111" s="58"/>
      <c r="F5111" s="95"/>
      <c r="G5111" s="7">
        <v>0</v>
      </c>
      <c r="H5111" s="58"/>
      <c r="I5111" s="95"/>
      <c r="J5111" s="7">
        <v>0</v>
      </c>
      <c r="L5111" s="59"/>
    </row>
    <row r="5112" spans="2:12" customFormat="1" hidden="1">
      <c r="B5112" s="5" t="s">
        <v>4830</v>
      </c>
      <c r="C5112" s="9" t="s">
        <v>609</v>
      </c>
      <c r="D5112" s="7">
        <v>0</v>
      </c>
      <c r="E5112" s="58"/>
      <c r="F5112" s="95"/>
      <c r="G5112" s="7">
        <v>0</v>
      </c>
      <c r="H5112" s="58"/>
      <c r="I5112" s="95"/>
      <c r="J5112" s="7">
        <v>0</v>
      </c>
      <c r="L5112" s="59"/>
    </row>
    <row r="5113" spans="2:12" customFormat="1" hidden="1">
      <c r="B5113" s="5" t="s">
        <v>4831</v>
      </c>
      <c r="C5113" s="9" t="s">
        <v>611</v>
      </c>
      <c r="D5113" s="7">
        <v>0</v>
      </c>
      <c r="E5113" s="58"/>
      <c r="F5113" s="95"/>
      <c r="G5113" s="7">
        <v>0</v>
      </c>
      <c r="H5113" s="58"/>
      <c r="I5113" s="95"/>
      <c r="J5113" s="7">
        <v>0</v>
      </c>
      <c r="L5113" s="59"/>
    </row>
    <row r="5114" spans="2:12" customFormat="1" hidden="1">
      <c r="B5114" s="5" t="s">
        <v>4832</v>
      </c>
      <c r="C5114" s="9" t="s">
        <v>613</v>
      </c>
      <c r="D5114" s="7">
        <v>0</v>
      </c>
      <c r="E5114" s="58"/>
      <c r="F5114" s="95"/>
      <c r="G5114" s="7">
        <v>0</v>
      </c>
      <c r="H5114" s="58"/>
      <c r="I5114" s="95"/>
      <c r="J5114" s="7">
        <v>0</v>
      </c>
      <c r="L5114" s="59"/>
    </row>
    <row r="5115" spans="2:12" customFormat="1" hidden="1">
      <c r="B5115" s="5" t="s">
        <v>4833</v>
      </c>
      <c r="C5115" s="9" t="s">
        <v>615</v>
      </c>
      <c r="D5115" s="7">
        <v>0</v>
      </c>
      <c r="E5115" s="58"/>
      <c r="F5115" s="95"/>
      <c r="G5115" s="7">
        <v>0</v>
      </c>
      <c r="H5115" s="58"/>
      <c r="I5115" s="95"/>
      <c r="J5115" s="7">
        <v>0</v>
      </c>
      <c r="L5115" s="59"/>
    </row>
    <row r="5116" spans="2:12" customFormat="1" hidden="1">
      <c r="B5116" s="5" t="s">
        <v>4834</v>
      </c>
      <c r="C5116" s="9" t="s">
        <v>617</v>
      </c>
      <c r="D5116" s="7">
        <v>0</v>
      </c>
      <c r="E5116" s="58"/>
      <c r="F5116" s="95"/>
      <c r="G5116" s="7">
        <v>0</v>
      </c>
      <c r="H5116" s="58"/>
      <c r="I5116" s="95"/>
      <c r="J5116" s="7">
        <v>0</v>
      </c>
      <c r="L5116" s="59"/>
    </row>
    <row r="5117" spans="2:12" customFormat="1" hidden="1">
      <c r="B5117" s="5" t="s">
        <v>4835</v>
      </c>
      <c r="C5117" s="9" t="s">
        <v>619</v>
      </c>
      <c r="D5117" s="7">
        <v>0</v>
      </c>
      <c r="E5117" s="58"/>
      <c r="F5117" s="95"/>
      <c r="G5117" s="7">
        <v>0</v>
      </c>
      <c r="H5117" s="58"/>
      <c r="I5117" s="95"/>
      <c r="J5117" s="7">
        <v>0</v>
      </c>
      <c r="L5117" s="59"/>
    </row>
    <row r="5118" spans="2:12" customFormat="1" hidden="1">
      <c r="B5118" s="5" t="s">
        <v>4836</v>
      </c>
      <c r="C5118" s="9" t="s">
        <v>621</v>
      </c>
      <c r="D5118" s="7">
        <v>0</v>
      </c>
      <c r="E5118" s="58"/>
      <c r="F5118" s="95"/>
      <c r="G5118" s="7">
        <v>0</v>
      </c>
      <c r="H5118" s="58"/>
      <c r="I5118" s="95"/>
      <c r="J5118" s="7">
        <v>0</v>
      </c>
      <c r="L5118" s="59"/>
    </row>
    <row r="5119" spans="2:12" customFormat="1" hidden="1">
      <c r="B5119" s="5" t="s">
        <v>4837</v>
      </c>
      <c r="C5119" s="9" t="s">
        <v>623</v>
      </c>
      <c r="D5119" s="7">
        <v>0</v>
      </c>
      <c r="E5119" s="58"/>
      <c r="F5119" s="95"/>
      <c r="G5119" s="7">
        <v>0</v>
      </c>
      <c r="H5119" s="58"/>
      <c r="I5119" s="95"/>
      <c r="J5119" s="7">
        <v>0</v>
      </c>
      <c r="L5119" s="59"/>
    </row>
    <row r="5120" spans="2:12" customFormat="1" hidden="1">
      <c r="B5120" s="1" t="s">
        <v>4838</v>
      </c>
      <c r="C5120" s="4" t="s">
        <v>625</v>
      </c>
      <c r="D5120" s="10">
        <f>D5121+D5130+D5139</f>
        <v>0</v>
      </c>
      <c r="E5120" s="58"/>
      <c r="F5120" s="96"/>
      <c r="G5120" s="10">
        <f>G5121+G5130+G5139</f>
        <v>0</v>
      </c>
      <c r="H5120" s="58"/>
      <c r="I5120" s="96"/>
      <c r="J5120" s="10">
        <f>J5121+J5130+J5139</f>
        <v>0</v>
      </c>
      <c r="L5120" s="59"/>
    </row>
    <row r="5121" spans="2:12" customFormat="1" hidden="1">
      <c r="B5121" s="1" t="s">
        <v>4839</v>
      </c>
      <c r="C5121" s="4" t="s">
        <v>627</v>
      </c>
      <c r="D5121" s="10">
        <f>SUM(D5122:D5129)</f>
        <v>0</v>
      </c>
      <c r="E5121" s="58"/>
      <c r="F5121" s="96"/>
      <c r="G5121" s="10">
        <f>SUM(G5122:G5129)</f>
        <v>0</v>
      </c>
      <c r="H5121" s="58"/>
      <c r="I5121" s="96"/>
      <c r="J5121" s="10">
        <f>SUM(J5122:J5129)</f>
        <v>0</v>
      </c>
      <c r="L5121" s="59"/>
    </row>
    <row r="5122" spans="2:12" customFormat="1" hidden="1">
      <c r="B5122" s="5" t="s">
        <v>4840</v>
      </c>
      <c r="C5122" s="9" t="s">
        <v>629</v>
      </c>
      <c r="D5122" s="7">
        <v>0</v>
      </c>
      <c r="E5122" s="58"/>
      <c r="F5122" s="95"/>
      <c r="G5122" s="7">
        <v>0</v>
      </c>
      <c r="H5122" s="58"/>
      <c r="I5122" s="95"/>
      <c r="J5122" s="7">
        <v>0</v>
      </c>
      <c r="L5122" s="59"/>
    </row>
    <row r="5123" spans="2:12" customFormat="1" hidden="1">
      <c r="B5123" s="5" t="s">
        <v>4841</v>
      </c>
      <c r="C5123" s="9" t="s">
        <v>631</v>
      </c>
      <c r="D5123" s="7">
        <v>0</v>
      </c>
      <c r="E5123" s="58"/>
      <c r="F5123" s="95"/>
      <c r="G5123" s="7">
        <v>0</v>
      </c>
      <c r="H5123" s="58"/>
      <c r="I5123" s="95"/>
      <c r="J5123" s="7">
        <v>0</v>
      </c>
      <c r="L5123" s="59"/>
    </row>
    <row r="5124" spans="2:12" customFormat="1" hidden="1">
      <c r="B5124" s="5" t="s">
        <v>4842</v>
      </c>
      <c r="C5124" s="9" t="s">
        <v>633</v>
      </c>
      <c r="D5124" s="7">
        <v>0</v>
      </c>
      <c r="E5124" s="58"/>
      <c r="F5124" s="95"/>
      <c r="G5124" s="7">
        <v>0</v>
      </c>
      <c r="H5124" s="58"/>
      <c r="I5124" s="95"/>
      <c r="J5124" s="7">
        <v>0</v>
      </c>
      <c r="L5124" s="59"/>
    </row>
    <row r="5125" spans="2:12" customFormat="1" hidden="1">
      <c r="B5125" s="5" t="s">
        <v>4843</v>
      </c>
      <c r="C5125" s="9" t="s">
        <v>635</v>
      </c>
      <c r="D5125" s="7">
        <v>0</v>
      </c>
      <c r="E5125" s="58"/>
      <c r="F5125" s="95"/>
      <c r="G5125" s="7">
        <v>0</v>
      </c>
      <c r="H5125" s="58"/>
      <c r="I5125" s="95"/>
      <c r="J5125" s="7">
        <v>0</v>
      </c>
      <c r="L5125" s="59"/>
    </row>
    <row r="5126" spans="2:12" customFormat="1" hidden="1">
      <c r="B5126" s="5" t="s">
        <v>4844</v>
      </c>
      <c r="C5126" s="9" t="s">
        <v>637</v>
      </c>
      <c r="D5126" s="7">
        <v>0</v>
      </c>
      <c r="E5126" s="58"/>
      <c r="F5126" s="95"/>
      <c r="G5126" s="7">
        <v>0</v>
      </c>
      <c r="H5126" s="58"/>
      <c r="I5126" s="95"/>
      <c r="J5126" s="7">
        <v>0</v>
      </c>
      <c r="L5126" s="59"/>
    </row>
    <row r="5127" spans="2:12" customFormat="1" hidden="1">
      <c r="B5127" s="5" t="s">
        <v>4845</v>
      </c>
      <c r="C5127" s="9" t="s">
        <v>639</v>
      </c>
      <c r="D5127" s="7">
        <v>0</v>
      </c>
      <c r="E5127" s="58"/>
      <c r="F5127" s="95"/>
      <c r="G5127" s="7">
        <v>0</v>
      </c>
      <c r="H5127" s="58"/>
      <c r="I5127" s="95"/>
      <c r="J5127" s="7">
        <v>0</v>
      </c>
      <c r="L5127" s="59"/>
    </row>
    <row r="5128" spans="2:12" customFormat="1" hidden="1">
      <c r="B5128" s="5" t="s">
        <v>4846</v>
      </c>
      <c r="C5128" s="9" t="s">
        <v>641</v>
      </c>
      <c r="D5128" s="7">
        <v>0</v>
      </c>
      <c r="E5128" s="58"/>
      <c r="F5128" s="95"/>
      <c r="G5128" s="7">
        <v>0</v>
      </c>
      <c r="H5128" s="58"/>
      <c r="I5128" s="95"/>
      <c r="J5128" s="7">
        <v>0</v>
      </c>
      <c r="L5128" s="59"/>
    </row>
    <row r="5129" spans="2:12" customFormat="1" hidden="1">
      <c r="B5129" s="5" t="s">
        <v>4847</v>
      </c>
      <c r="C5129" s="9" t="s">
        <v>643</v>
      </c>
      <c r="D5129" s="7">
        <v>0</v>
      </c>
      <c r="E5129" s="58"/>
      <c r="F5129" s="95"/>
      <c r="G5129" s="7">
        <v>0</v>
      </c>
      <c r="H5129" s="58"/>
      <c r="I5129" s="95"/>
      <c r="J5129" s="7">
        <v>0</v>
      </c>
      <c r="L5129" s="59"/>
    </row>
    <row r="5130" spans="2:12" customFormat="1" hidden="1">
      <c r="B5130" s="1" t="s">
        <v>4848</v>
      </c>
      <c r="C5130" s="4" t="s">
        <v>645</v>
      </c>
      <c r="D5130" s="10">
        <f>SUM(D5131:D5138)</f>
        <v>0</v>
      </c>
      <c r="E5130" s="58"/>
      <c r="F5130" s="96"/>
      <c r="G5130" s="10">
        <f>SUM(G5131:G5138)</f>
        <v>0</v>
      </c>
      <c r="H5130" s="58"/>
      <c r="I5130" s="96"/>
      <c r="J5130" s="10">
        <f>SUM(J5131:J5138)</f>
        <v>0</v>
      </c>
      <c r="L5130" s="59"/>
    </row>
    <row r="5131" spans="2:12" customFormat="1" hidden="1">
      <c r="B5131" s="5" t="s">
        <v>4849</v>
      </c>
      <c r="C5131" s="9" t="s">
        <v>629</v>
      </c>
      <c r="D5131" s="7">
        <v>0</v>
      </c>
      <c r="E5131" s="58"/>
      <c r="F5131" s="95"/>
      <c r="G5131" s="7">
        <v>0</v>
      </c>
      <c r="H5131" s="58"/>
      <c r="I5131" s="95"/>
      <c r="J5131" s="7">
        <v>0</v>
      </c>
      <c r="L5131" s="59"/>
    </row>
    <row r="5132" spans="2:12" customFormat="1" hidden="1">
      <c r="B5132" s="5" t="s">
        <v>4850</v>
      </c>
      <c r="C5132" s="9" t="s">
        <v>631</v>
      </c>
      <c r="D5132" s="7">
        <v>0</v>
      </c>
      <c r="E5132" s="58"/>
      <c r="F5132" s="95"/>
      <c r="G5132" s="7">
        <v>0</v>
      </c>
      <c r="H5132" s="58"/>
      <c r="I5132" s="95"/>
      <c r="J5132" s="7">
        <v>0</v>
      </c>
      <c r="L5132" s="59"/>
    </row>
    <row r="5133" spans="2:12" customFormat="1" hidden="1">
      <c r="B5133" s="5" t="s">
        <v>4851</v>
      </c>
      <c r="C5133" s="9" t="s">
        <v>633</v>
      </c>
      <c r="D5133" s="7">
        <v>0</v>
      </c>
      <c r="E5133" s="58"/>
      <c r="F5133" s="95"/>
      <c r="G5133" s="7">
        <v>0</v>
      </c>
      <c r="H5133" s="58"/>
      <c r="I5133" s="95"/>
      <c r="J5133" s="7">
        <v>0</v>
      </c>
      <c r="L5133" s="59"/>
    </row>
    <row r="5134" spans="2:12" customFormat="1" hidden="1">
      <c r="B5134" s="5" t="s">
        <v>4852</v>
      </c>
      <c r="C5134" s="9" t="s">
        <v>635</v>
      </c>
      <c r="D5134" s="7">
        <v>0</v>
      </c>
      <c r="E5134" s="58"/>
      <c r="F5134" s="95"/>
      <c r="G5134" s="7">
        <v>0</v>
      </c>
      <c r="H5134" s="58"/>
      <c r="I5134" s="95"/>
      <c r="J5134" s="7">
        <v>0</v>
      </c>
      <c r="L5134" s="59"/>
    </row>
    <row r="5135" spans="2:12" customFormat="1" hidden="1">
      <c r="B5135" s="5" t="s">
        <v>4853</v>
      </c>
      <c r="C5135" s="9" t="s">
        <v>637</v>
      </c>
      <c r="D5135" s="7">
        <v>0</v>
      </c>
      <c r="E5135" s="58"/>
      <c r="F5135" s="95"/>
      <c r="G5135" s="7">
        <v>0</v>
      </c>
      <c r="H5135" s="58"/>
      <c r="I5135" s="95"/>
      <c r="J5135" s="7">
        <v>0</v>
      </c>
      <c r="L5135" s="59"/>
    </row>
    <row r="5136" spans="2:12" customFormat="1" hidden="1">
      <c r="B5136" s="5" t="s">
        <v>4854</v>
      </c>
      <c r="C5136" s="9" t="s">
        <v>639</v>
      </c>
      <c r="D5136" s="7">
        <v>0</v>
      </c>
      <c r="E5136" s="58"/>
      <c r="F5136" s="95"/>
      <c r="G5136" s="7">
        <v>0</v>
      </c>
      <c r="H5136" s="58"/>
      <c r="I5136" s="95"/>
      <c r="J5136" s="7">
        <v>0</v>
      </c>
      <c r="L5136" s="59"/>
    </row>
    <row r="5137" spans="2:12" customFormat="1" hidden="1">
      <c r="B5137" s="5" t="s">
        <v>4855</v>
      </c>
      <c r="C5137" s="9" t="s">
        <v>641</v>
      </c>
      <c r="D5137" s="7">
        <v>0</v>
      </c>
      <c r="E5137" s="58"/>
      <c r="F5137" s="95"/>
      <c r="G5137" s="7">
        <v>0</v>
      </c>
      <c r="H5137" s="58"/>
      <c r="I5137" s="95"/>
      <c r="J5137" s="7">
        <v>0</v>
      </c>
      <c r="L5137" s="59"/>
    </row>
    <row r="5138" spans="2:12" customFormat="1" hidden="1">
      <c r="B5138" s="5" t="s">
        <v>4856</v>
      </c>
      <c r="C5138" s="9" t="s">
        <v>643</v>
      </c>
      <c r="D5138" s="7">
        <v>0</v>
      </c>
      <c r="E5138" s="58"/>
      <c r="F5138" s="95"/>
      <c r="G5138" s="7">
        <v>0</v>
      </c>
      <c r="H5138" s="58"/>
      <c r="I5138" s="95"/>
      <c r="J5138" s="7">
        <v>0</v>
      </c>
      <c r="L5138" s="59"/>
    </row>
    <row r="5139" spans="2:12" customFormat="1" hidden="1">
      <c r="B5139" s="1" t="s">
        <v>4857</v>
      </c>
      <c r="C5139" s="4" t="s">
        <v>655</v>
      </c>
      <c r="D5139" s="10">
        <f>SUM(D5140:D5142)</f>
        <v>0</v>
      </c>
      <c r="E5139" s="58"/>
      <c r="F5139" s="96"/>
      <c r="G5139" s="10">
        <f>SUM(G5140:G5142)</f>
        <v>0</v>
      </c>
      <c r="H5139" s="58"/>
      <c r="I5139" s="96"/>
      <c r="J5139" s="10">
        <f>SUM(J5140:J5142)</f>
        <v>0</v>
      </c>
      <c r="L5139" s="59"/>
    </row>
    <row r="5140" spans="2:12" customFormat="1" hidden="1">
      <c r="B5140" s="5" t="s">
        <v>4858</v>
      </c>
      <c r="C5140" s="9" t="s">
        <v>657</v>
      </c>
      <c r="D5140" s="7">
        <v>0</v>
      </c>
      <c r="E5140" s="58"/>
      <c r="F5140" s="95"/>
      <c r="G5140" s="7">
        <v>0</v>
      </c>
      <c r="H5140" s="58"/>
      <c r="I5140" s="95"/>
      <c r="J5140" s="7">
        <v>0</v>
      </c>
      <c r="L5140" s="59"/>
    </row>
    <row r="5141" spans="2:12" customFormat="1" hidden="1">
      <c r="B5141" s="5" t="s">
        <v>4859</v>
      </c>
      <c r="C5141" s="9" t="s">
        <v>659</v>
      </c>
      <c r="D5141" s="7">
        <v>0</v>
      </c>
      <c r="E5141" s="58"/>
      <c r="F5141" s="95"/>
      <c r="G5141" s="7">
        <v>0</v>
      </c>
      <c r="H5141" s="58"/>
      <c r="I5141" s="95"/>
      <c r="J5141" s="7">
        <v>0</v>
      </c>
      <c r="L5141" s="59"/>
    </row>
    <row r="5142" spans="2:12" customFormat="1" hidden="1">
      <c r="B5142" s="5" t="s">
        <v>4860</v>
      </c>
      <c r="C5142" s="9" t="s">
        <v>661</v>
      </c>
      <c r="D5142" s="7">
        <v>0</v>
      </c>
      <c r="E5142" s="58"/>
      <c r="F5142" s="95"/>
      <c r="G5142" s="7">
        <v>0</v>
      </c>
      <c r="H5142" s="58"/>
      <c r="I5142" s="95"/>
      <c r="J5142" s="7">
        <v>0</v>
      </c>
      <c r="L5142" s="59"/>
    </row>
    <row r="5143" spans="2:12" customFormat="1" hidden="1">
      <c r="B5143" s="1" t="s">
        <v>4861</v>
      </c>
      <c r="C5143" s="4" t="s">
        <v>663</v>
      </c>
      <c r="D5143" s="10">
        <f>D5144+D5147+D5149+D5152+D5155+D5158</f>
        <v>0</v>
      </c>
      <c r="E5143" s="58"/>
      <c r="F5143" s="96"/>
      <c r="G5143" s="10">
        <f>G5144+G5147+G5149+G5152+G5155+G5158</f>
        <v>0</v>
      </c>
      <c r="H5143" s="58"/>
      <c r="I5143" s="96"/>
      <c r="J5143" s="10">
        <f>J5144+J5147+J5149+J5152+J5155+J5158</f>
        <v>0</v>
      </c>
      <c r="L5143" s="59"/>
    </row>
    <row r="5144" spans="2:12" customFormat="1" hidden="1">
      <c r="B5144" s="1" t="s">
        <v>4862</v>
      </c>
      <c r="C5144" s="4" t="s">
        <v>665</v>
      </c>
      <c r="D5144" s="10">
        <f>SUM(D5145:D5146)</f>
        <v>0</v>
      </c>
      <c r="E5144" s="58"/>
      <c r="F5144" s="96"/>
      <c r="G5144" s="10">
        <f>SUM(G5145:G5146)</f>
        <v>0</v>
      </c>
      <c r="H5144" s="58"/>
      <c r="I5144" s="96"/>
      <c r="J5144" s="10">
        <f>SUM(J5145:J5146)</f>
        <v>0</v>
      </c>
      <c r="L5144" s="59"/>
    </row>
    <row r="5145" spans="2:12" customFormat="1" ht="22.5" hidden="1">
      <c r="B5145" s="5" t="s">
        <v>4863</v>
      </c>
      <c r="C5145" s="9" t="s">
        <v>667</v>
      </c>
      <c r="D5145" s="7">
        <v>0</v>
      </c>
      <c r="E5145" s="58"/>
      <c r="F5145" s="95"/>
      <c r="G5145" s="7">
        <v>0</v>
      </c>
      <c r="H5145" s="58"/>
      <c r="I5145" s="95"/>
      <c r="J5145" s="7">
        <v>0</v>
      </c>
      <c r="L5145" s="59"/>
    </row>
    <row r="5146" spans="2:12" customFormat="1" hidden="1">
      <c r="B5146" s="5" t="s">
        <v>4864</v>
      </c>
      <c r="C5146" s="9" t="s">
        <v>669</v>
      </c>
      <c r="D5146" s="7">
        <v>0</v>
      </c>
      <c r="E5146" s="58"/>
      <c r="F5146" s="95"/>
      <c r="G5146" s="7">
        <v>0</v>
      </c>
      <c r="H5146" s="58"/>
      <c r="I5146" s="95"/>
      <c r="J5146" s="7">
        <v>0</v>
      </c>
      <c r="L5146" s="59"/>
    </row>
    <row r="5147" spans="2:12" customFormat="1" hidden="1">
      <c r="B5147" s="1" t="s">
        <v>4865</v>
      </c>
      <c r="C5147" s="4" t="s">
        <v>671</v>
      </c>
      <c r="D5147" s="10">
        <f>SUM(D5148)</f>
        <v>0</v>
      </c>
      <c r="E5147" s="58"/>
      <c r="F5147" s="96"/>
      <c r="G5147" s="10">
        <f>SUM(G5148)</f>
        <v>0</v>
      </c>
      <c r="H5147" s="58"/>
      <c r="I5147" s="96"/>
      <c r="J5147" s="10">
        <f>SUM(J5148)</f>
        <v>0</v>
      </c>
      <c r="L5147" s="59"/>
    </row>
    <row r="5148" spans="2:12" customFormat="1" ht="22.5" hidden="1">
      <c r="B5148" s="5" t="s">
        <v>4866</v>
      </c>
      <c r="C5148" s="9" t="s">
        <v>673</v>
      </c>
      <c r="D5148" s="7">
        <v>0</v>
      </c>
      <c r="E5148" s="58"/>
      <c r="F5148" s="95"/>
      <c r="G5148" s="7">
        <v>0</v>
      </c>
      <c r="H5148" s="58"/>
      <c r="I5148" s="95"/>
      <c r="J5148" s="7">
        <v>0</v>
      </c>
      <c r="L5148" s="59"/>
    </row>
    <row r="5149" spans="2:12" customFormat="1" hidden="1">
      <c r="B5149" s="1" t="s">
        <v>4867</v>
      </c>
      <c r="C5149" s="4" t="s">
        <v>675</v>
      </c>
      <c r="D5149" s="10">
        <f>SUM(D5150:D5151)</f>
        <v>0</v>
      </c>
      <c r="E5149" s="58"/>
      <c r="F5149" s="96"/>
      <c r="G5149" s="10">
        <f>SUM(G5150:G5151)</f>
        <v>0</v>
      </c>
      <c r="H5149" s="58"/>
      <c r="I5149" s="96"/>
      <c r="J5149" s="10">
        <f>SUM(J5150:J5151)</f>
        <v>0</v>
      </c>
      <c r="L5149" s="59"/>
    </row>
    <row r="5150" spans="2:12" customFormat="1" hidden="1">
      <c r="B5150" s="5" t="s">
        <v>4868</v>
      </c>
      <c r="C5150" s="9" t="s">
        <v>677</v>
      </c>
      <c r="D5150" s="7">
        <v>0</v>
      </c>
      <c r="E5150" s="58"/>
      <c r="F5150" s="95"/>
      <c r="G5150" s="7">
        <v>0</v>
      </c>
      <c r="H5150" s="58"/>
      <c r="I5150" s="95"/>
      <c r="J5150" s="7">
        <v>0</v>
      </c>
      <c r="L5150" s="59"/>
    </row>
    <row r="5151" spans="2:12" customFormat="1" hidden="1">
      <c r="B5151" s="5" t="s">
        <v>4869</v>
      </c>
      <c r="C5151" s="9" t="s">
        <v>679</v>
      </c>
      <c r="D5151" s="7">
        <v>0</v>
      </c>
      <c r="E5151" s="58"/>
      <c r="F5151" s="95"/>
      <c r="G5151" s="7">
        <v>0</v>
      </c>
      <c r="H5151" s="58"/>
      <c r="I5151" s="95"/>
      <c r="J5151" s="7">
        <v>0</v>
      </c>
      <c r="L5151" s="59"/>
    </row>
    <row r="5152" spans="2:12" customFormat="1" hidden="1">
      <c r="B5152" s="1" t="s">
        <v>4870</v>
      </c>
      <c r="C5152" s="4" t="s">
        <v>681</v>
      </c>
      <c r="D5152" s="10">
        <f>SUM(D5153:D5154)</f>
        <v>0</v>
      </c>
      <c r="E5152" s="58"/>
      <c r="F5152" s="96"/>
      <c r="G5152" s="10">
        <f>SUM(G5153:G5154)</f>
        <v>0</v>
      </c>
      <c r="H5152" s="58"/>
      <c r="I5152" s="96"/>
      <c r="J5152" s="10">
        <f>SUM(J5153:J5154)</f>
        <v>0</v>
      </c>
      <c r="L5152" s="59"/>
    </row>
    <row r="5153" spans="2:12" customFormat="1" hidden="1">
      <c r="B5153" s="5" t="s">
        <v>4871</v>
      </c>
      <c r="C5153" s="9" t="s">
        <v>683</v>
      </c>
      <c r="D5153" s="7">
        <v>0</v>
      </c>
      <c r="E5153" s="58"/>
      <c r="F5153" s="95"/>
      <c r="G5153" s="7">
        <v>0</v>
      </c>
      <c r="H5153" s="58"/>
      <c r="I5153" s="95"/>
      <c r="J5153" s="7">
        <v>0</v>
      </c>
      <c r="L5153" s="59"/>
    </row>
    <row r="5154" spans="2:12" customFormat="1" hidden="1">
      <c r="B5154" s="5" t="s">
        <v>4872</v>
      </c>
      <c r="C5154" s="9" t="s">
        <v>685</v>
      </c>
      <c r="D5154" s="7">
        <v>0</v>
      </c>
      <c r="E5154" s="58"/>
      <c r="F5154" s="95"/>
      <c r="G5154" s="7">
        <v>0</v>
      </c>
      <c r="H5154" s="58"/>
      <c r="I5154" s="95"/>
      <c r="J5154" s="7">
        <v>0</v>
      </c>
      <c r="L5154" s="59"/>
    </row>
    <row r="5155" spans="2:12" customFormat="1" hidden="1">
      <c r="B5155" s="1" t="s">
        <v>4873</v>
      </c>
      <c r="C5155" s="4" t="s">
        <v>687</v>
      </c>
      <c r="D5155" s="10">
        <f>SUM(D5156:D5160)</f>
        <v>0</v>
      </c>
      <c r="E5155" s="58"/>
      <c r="F5155" s="96"/>
      <c r="G5155" s="10">
        <f>SUM(G5156:G5160)</f>
        <v>0</v>
      </c>
      <c r="H5155" s="58"/>
      <c r="I5155" s="96"/>
      <c r="J5155" s="10">
        <f>SUM(J5156:J5160)</f>
        <v>0</v>
      </c>
      <c r="L5155" s="59"/>
    </row>
    <row r="5156" spans="2:12" customFormat="1" hidden="1">
      <c r="B5156" s="5" t="s">
        <v>4874</v>
      </c>
      <c r="C5156" s="9" t="s">
        <v>689</v>
      </c>
      <c r="D5156" s="7">
        <v>0</v>
      </c>
      <c r="E5156" s="58"/>
      <c r="F5156" s="95"/>
      <c r="G5156" s="7">
        <v>0</v>
      </c>
      <c r="H5156" s="58"/>
      <c r="I5156" s="95"/>
      <c r="J5156" s="7">
        <v>0</v>
      </c>
      <c r="L5156" s="59"/>
    </row>
    <row r="5157" spans="2:12" customFormat="1" hidden="1">
      <c r="B5157" s="5" t="s">
        <v>4874</v>
      </c>
      <c r="C5157" s="9" t="s">
        <v>691</v>
      </c>
      <c r="D5157" s="7">
        <v>0</v>
      </c>
      <c r="E5157" s="58"/>
      <c r="F5157" s="95"/>
      <c r="G5157" s="7">
        <v>0</v>
      </c>
      <c r="H5157" s="58"/>
      <c r="I5157" s="95"/>
      <c r="J5157" s="7">
        <v>0</v>
      </c>
      <c r="L5157" s="59"/>
    </row>
    <row r="5158" spans="2:12" customFormat="1" hidden="1">
      <c r="B5158" s="1" t="s">
        <v>4875</v>
      </c>
      <c r="C5158" s="4" t="s">
        <v>693</v>
      </c>
      <c r="D5158" s="10">
        <f>SUM(D5159:D5160)</f>
        <v>0</v>
      </c>
      <c r="E5158" s="58"/>
      <c r="F5158" s="96"/>
      <c r="G5158" s="10">
        <f>SUM(G5159:G5160)</f>
        <v>0</v>
      </c>
      <c r="H5158" s="58"/>
      <c r="I5158" s="96"/>
      <c r="J5158" s="10">
        <f>SUM(J5159:J5160)</f>
        <v>0</v>
      </c>
      <c r="L5158" s="59"/>
    </row>
    <row r="5159" spans="2:12" customFormat="1" hidden="1">
      <c r="B5159" s="5" t="s">
        <v>4876</v>
      </c>
      <c r="C5159" s="9" t="s">
        <v>695</v>
      </c>
      <c r="D5159" s="7">
        <v>0</v>
      </c>
      <c r="E5159" s="58"/>
      <c r="F5159" s="95"/>
      <c r="G5159" s="7">
        <v>0</v>
      </c>
      <c r="H5159" s="58"/>
      <c r="I5159" s="95"/>
      <c r="J5159" s="7">
        <v>0</v>
      </c>
      <c r="L5159" s="59"/>
    </row>
    <row r="5160" spans="2:12" customFormat="1" hidden="1">
      <c r="B5160" s="5" t="s">
        <v>4877</v>
      </c>
      <c r="C5160" s="9" t="s">
        <v>697</v>
      </c>
      <c r="D5160" s="7">
        <v>0</v>
      </c>
      <c r="E5160" s="58"/>
      <c r="F5160" s="95"/>
      <c r="G5160" s="7">
        <v>0</v>
      </c>
      <c r="H5160" s="58"/>
      <c r="I5160" s="95"/>
      <c r="J5160" s="7">
        <v>0</v>
      </c>
      <c r="L5160" s="59"/>
    </row>
    <row r="5161" spans="2:12" customFormat="1" hidden="1">
      <c r="B5161" s="1" t="s">
        <v>4878</v>
      </c>
      <c r="C5161" s="4" t="s">
        <v>699</v>
      </c>
      <c r="D5161" s="10">
        <f>D5162</f>
        <v>0</v>
      </c>
      <c r="E5161" s="58"/>
      <c r="F5161" s="96"/>
      <c r="G5161" s="10">
        <f>G5162</f>
        <v>0</v>
      </c>
      <c r="H5161" s="58"/>
      <c r="I5161" s="96"/>
      <c r="J5161" s="10">
        <f>J5162</f>
        <v>0</v>
      </c>
      <c r="L5161" s="59"/>
    </row>
    <row r="5162" spans="2:12" customFormat="1" hidden="1">
      <c r="B5162" s="1" t="s">
        <v>4879</v>
      </c>
      <c r="C5162" s="4" t="s">
        <v>699</v>
      </c>
      <c r="D5162" s="10">
        <f>SUM(D5163:D5165)</f>
        <v>0</v>
      </c>
      <c r="E5162" s="58"/>
      <c r="F5162" s="96"/>
      <c r="G5162" s="10">
        <f>SUM(G5163:G5165)</f>
        <v>0</v>
      </c>
      <c r="H5162" s="58"/>
      <c r="I5162" s="96"/>
      <c r="J5162" s="10">
        <f>SUM(J5163:J5165)</f>
        <v>0</v>
      </c>
      <c r="L5162" s="59"/>
    </row>
    <row r="5163" spans="2:12" customFormat="1" hidden="1">
      <c r="B5163" s="5" t="s">
        <v>4880</v>
      </c>
      <c r="C5163" s="56" t="s">
        <v>702</v>
      </c>
      <c r="D5163" s="7">
        <v>0</v>
      </c>
      <c r="E5163" s="58"/>
      <c r="F5163" s="95"/>
      <c r="G5163" s="7">
        <v>0</v>
      </c>
      <c r="H5163" s="58"/>
      <c r="I5163" s="95"/>
      <c r="J5163" s="7">
        <v>0</v>
      </c>
      <c r="L5163" s="59"/>
    </row>
    <row r="5164" spans="2:12" customFormat="1" hidden="1">
      <c r="B5164" s="5" t="s">
        <v>4881</v>
      </c>
      <c r="C5164" s="56" t="s">
        <v>704</v>
      </c>
      <c r="D5164" s="7">
        <v>0</v>
      </c>
      <c r="E5164" s="58"/>
      <c r="F5164" s="95"/>
      <c r="G5164" s="7">
        <v>0</v>
      </c>
      <c r="H5164" s="58"/>
      <c r="I5164" s="95"/>
      <c r="J5164" s="7">
        <v>0</v>
      </c>
      <c r="L5164" s="59"/>
    </row>
    <row r="5165" spans="2:12" customFormat="1" hidden="1">
      <c r="B5165" s="5" t="s">
        <v>4882</v>
      </c>
      <c r="C5165" s="56" t="s">
        <v>5520</v>
      </c>
      <c r="D5165" s="7">
        <v>0</v>
      </c>
      <c r="E5165" s="58"/>
      <c r="F5165" s="95"/>
      <c r="G5165" s="7">
        <v>0</v>
      </c>
      <c r="H5165" s="58"/>
      <c r="I5165" s="95"/>
      <c r="J5165" s="7">
        <v>0</v>
      </c>
      <c r="L5165" s="59"/>
    </row>
    <row r="5166" spans="2:12" customFormat="1" hidden="1">
      <c r="B5166" s="1" t="s">
        <v>4883</v>
      </c>
      <c r="C5166" s="4" t="s">
        <v>708</v>
      </c>
      <c r="D5166" s="10">
        <f>D5167+D5171+D5175+D5177+D5179+D5181+D5183</f>
        <v>0</v>
      </c>
      <c r="E5166" s="58"/>
      <c r="F5166" s="96"/>
      <c r="G5166" s="10">
        <f>G5167+G5171+G5175+G5177+G5179+G5181+G5183</f>
        <v>0</v>
      </c>
      <c r="H5166" s="58"/>
      <c r="I5166" s="96"/>
      <c r="J5166" s="10">
        <f>J5167+J5171+J5175+J5177+J5179+J5181+J5183</f>
        <v>0</v>
      </c>
      <c r="L5166" s="59"/>
    </row>
    <row r="5167" spans="2:12" customFormat="1" hidden="1">
      <c r="B5167" s="1" t="s">
        <v>4884</v>
      </c>
      <c r="C5167" s="4" t="s">
        <v>710</v>
      </c>
      <c r="D5167" s="10">
        <f>SUM(D5168:D5170)</f>
        <v>0</v>
      </c>
      <c r="E5167" s="58"/>
      <c r="F5167" s="96"/>
      <c r="G5167" s="10">
        <f>SUM(G5168:G5170)</f>
        <v>0</v>
      </c>
      <c r="H5167" s="58"/>
      <c r="I5167" s="96"/>
      <c r="J5167" s="10">
        <f>SUM(J5168:J5170)</f>
        <v>0</v>
      </c>
      <c r="L5167" s="59"/>
    </row>
    <row r="5168" spans="2:12" customFormat="1" hidden="1">
      <c r="B5168" s="5" t="s">
        <v>4885</v>
      </c>
      <c r="C5168" s="9" t="s">
        <v>712</v>
      </c>
      <c r="D5168" s="7">
        <v>0</v>
      </c>
      <c r="E5168" s="58"/>
      <c r="F5168" s="95"/>
      <c r="G5168" s="7">
        <v>0</v>
      </c>
      <c r="H5168" s="58"/>
      <c r="I5168" s="95"/>
      <c r="J5168" s="7">
        <v>0</v>
      </c>
      <c r="L5168" s="59"/>
    </row>
    <row r="5169" spans="2:12" customFormat="1" hidden="1">
      <c r="B5169" s="5" t="s">
        <v>4886</v>
      </c>
      <c r="C5169" s="9" t="s">
        <v>714</v>
      </c>
      <c r="D5169" s="7">
        <v>0</v>
      </c>
      <c r="E5169" s="58"/>
      <c r="F5169" s="95"/>
      <c r="G5169" s="7">
        <v>0</v>
      </c>
      <c r="H5169" s="58"/>
      <c r="I5169" s="95"/>
      <c r="J5169" s="7">
        <v>0</v>
      </c>
      <c r="L5169" s="59"/>
    </row>
    <row r="5170" spans="2:12" customFormat="1" hidden="1">
      <c r="B5170" s="5" t="s">
        <v>4887</v>
      </c>
      <c r="C5170" s="9" t="s">
        <v>716</v>
      </c>
      <c r="D5170" s="7">
        <v>0</v>
      </c>
      <c r="E5170" s="58"/>
      <c r="F5170" s="95"/>
      <c r="G5170" s="7">
        <v>0</v>
      </c>
      <c r="H5170" s="58"/>
      <c r="I5170" s="95"/>
      <c r="J5170" s="7">
        <v>0</v>
      </c>
      <c r="L5170" s="59"/>
    </row>
    <row r="5171" spans="2:12" customFormat="1" hidden="1">
      <c r="B5171" s="1" t="s">
        <v>4888</v>
      </c>
      <c r="C5171" s="4" t="s">
        <v>718</v>
      </c>
      <c r="D5171" s="10">
        <f>SUM(D5172:D5174)</f>
        <v>0</v>
      </c>
      <c r="E5171" s="58"/>
      <c r="F5171" s="96"/>
      <c r="G5171" s="10">
        <f>SUM(G5172:G5174)</f>
        <v>0</v>
      </c>
      <c r="H5171" s="58"/>
      <c r="I5171" s="96"/>
      <c r="J5171" s="10">
        <f>SUM(J5172:J5174)</f>
        <v>0</v>
      </c>
      <c r="L5171" s="59"/>
    </row>
    <row r="5172" spans="2:12" customFormat="1" hidden="1">
      <c r="B5172" s="5" t="s">
        <v>4889</v>
      </c>
      <c r="C5172" s="9" t="s">
        <v>720</v>
      </c>
      <c r="D5172" s="7">
        <v>0</v>
      </c>
      <c r="E5172" s="58"/>
      <c r="F5172" s="95"/>
      <c r="G5172" s="7">
        <v>0</v>
      </c>
      <c r="H5172" s="58"/>
      <c r="I5172" s="95"/>
      <c r="J5172" s="7">
        <v>0</v>
      </c>
      <c r="L5172" s="59"/>
    </row>
    <row r="5173" spans="2:12" customFormat="1" hidden="1">
      <c r="B5173" s="5" t="s">
        <v>4890</v>
      </c>
      <c r="C5173" s="9" t="s">
        <v>722</v>
      </c>
      <c r="D5173" s="7">
        <v>0</v>
      </c>
      <c r="E5173" s="58"/>
      <c r="F5173" s="95"/>
      <c r="G5173" s="7">
        <v>0</v>
      </c>
      <c r="H5173" s="58"/>
      <c r="I5173" s="95"/>
      <c r="J5173" s="7">
        <v>0</v>
      </c>
      <c r="L5173" s="59"/>
    </row>
    <row r="5174" spans="2:12" customFormat="1" hidden="1">
      <c r="B5174" s="5" t="s">
        <v>4891</v>
      </c>
      <c r="C5174" s="9" t="s">
        <v>724</v>
      </c>
      <c r="D5174" s="7">
        <v>0</v>
      </c>
      <c r="E5174" s="58"/>
      <c r="F5174" s="95"/>
      <c r="G5174" s="7">
        <v>0</v>
      </c>
      <c r="H5174" s="58"/>
      <c r="I5174" s="95"/>
      <c r="J5174" s="7">
        <v>0</v>
      </c>
      <c r="L5174" s="59"/>
    </row>
    <row r="5175" spans="2:12" customFormat="1" hidden="1">
      <c r="B5175" s="1" t="s">
        <v>4892</v>
      </c>
      <c r="C5175" s="4" t="s">
        <v>726</v>
      </c>
      <c r="D5175" s="10">
        <f>SUM(D5176)</f>
        <v>0</v>
      </c>
      <c r="E5175" s="58"/>
      <c r="F5175" s="96"/>
      <c r="G5175" s="10">
        <f>SUM(G5176)</f>
        <v>0</v>
      </c>
      <c r="H5175" s="58"/>
      <c r="I5175" s="96"/>
      <c r="J5175" s="10">
        <f>SUM(J5176)</f>
        <v>0</v>
      </c>
      <c r="L5175" s="59"/>
    </row>
    <row r="5176" spans="2:12" customFormat="1" hidden="1">
      <c r="B5176" s="5" t="s">
        <v>4893</v>
      </c>
      <c r="C5176" s="9" t="s">
        <v>728</v>
      </c>
      <c r="D5176" s="7">
        <v>0</v>
      </c>
      <c r="E5176" s="58"/>
      <c r="F5176" s="95"/>
      <c r="G5176" s="7">
        <v>0</v>
      </c>
      <c r="H5176" s="58"/>
      <c r="I5176" s="95"/>
      <c r="J5176" s="7">
        <v>0</v>
      </c>
      <c r="L5176" s="59"/>
    </row>
    <row r="5177" spans="2:12" customFormat="1" hidden="1">
      <c r="B5177" s="1" t="s">
        <v>4894</v>
      </c>
      <c r="C5177" s="4" t="s">
        <v>730</v>
      </c>
      <c r="D5177" s="10">
        <f>SUM(D5178)</f>
        <v>0</v>
      </c>
      <c r="E5177" s="58"/>
      <c r="F5177" s="96"/>
      <c r="G5177" s="10">
        <f>SUM(G5178)</f>
        <v>0</v>
      </c>
      <c r="H5177" s="58"/>
      <c r="I5177" s="96"/>
      <c r="J5177" s="10">
        <f>SUM(J5178)</f>
        <v>0</v>
      </c>
      <c r="L5177" s="59"/>
    </row>
    <row r="5178" spans="2:12" customFormat="1" hidden="1">
      <c r="B5178" s="5" t="s">
        <v>4895</v>
      </c>
      <c r="C5178" s="9" t="s">
        <v>732</v>
      </c>
      <c r="D5178" s="7">
        <v>0</v>
      </c>
      <c r="E5178" s="58"/>
      <c r="F5178" s="95"/>
      <c r="G5178" s="7">
        <v>0</v>
      </c>
      <c r="H5178" s="58"/>
      <c r="I5178" s="95"/>
      <c r="J5178" s="7">
        <v>0</v>
      </c>
      <c r="L5178" s="59"/>
    </row>
    <row r="5179" spans="2:12" customFormat="1" hidden="1">
      <c r="B5179" s="1" t="s">
        <v>4896</v>
      </c>
      <c r="C5179" s="4" t="s">
        <v>734</v>
      </c>
      <c r="D5179" s="10">
        <f>SUM(D5180)</f>
        <v>0</v>
      </c>
      <c r="E5179" s="58"/>
      <c r="F5179" s="96"/>
      <c r="G5179" s="10">
        <f>SUM(G5180)</f>
        <v>0</v>
      </c>
      <c r="H5179" s="58"/>
      <c r="I5179" s="96"/>
      <c r="J5179" s="10">
        <f>SUM(J5180)</f>
        <v>0</v>
      </c>
      <c r="L5179" s="59"/>
    </row>
    <row r="5180" spans="2:12" customFormat="1" hidden="1">
      <c r="B5180" s="5" t="s">
        <v>4897</v>
      </c>
      <c r="C5180" s="9" t="s">
        <v>736</v>
      </c>
      <c r="D5180" s="7">
        <v>0</v>
      </c>
      <c r="E5180" s="58"/>
      <c r="F5180" s="95"/>
      <c r="G5180" s="7">
        <v>0</v>
      </c>
      <c r="H5180" s="58"/>
      <c r="I5180" s="95"/>
      <c r="J5180" s="7">
        <v>0</v>
      </c>
      <c r="L5180" s="59"/>
    </row>
    <row r="5181" spans="2:12" customFormat="1" hidden="1">
      <c r="B5181" s="1" t="s">
        <v>4898</v>
      </c>
      <c r="C5181" s="4" t="s">
        <v>738</v>
      </c>
      <c r="D5181" s="10">
        <f>SUM(D5182)</f>
        <v>0</v>
      </c>
      <c r="E5181" s="58"/>
      <c r="F5181" s="96"/>
      <c r="G5181" s="10">
        <f>SUM(G5182)</f>
        <v>0</v>
      </c>
      <c r="H5181" s="58"/>
      <c r="I5181" s="96"/>
      <c r="J5181" s="10">
        <f>SUM(J5182)</f>
        <v>0</v>
      </c>
      <c r="L5181" s="59"/>
    </row>
    <row r="5182" spans="2:12" customFormat="1" hidden="1">
      <c r="B5182" s="5" t="s">
        <v>4899</v>
      </c>
      <c r="C5182" s="9" t="s">
        <v>740</v>
      </c>
      <c r="D5182" s="7">
        <v>0</v>
      </c>
      <c r="E5182" s="58"/>
      <c r="F5182" s="95"/>
      <c r="G5182" s="7">
        <v>0</v>
      </c>
      <c r="H5182" s="58"/>
      <c r="I5182" s="95"/>
      <c r="J5182" s="7">
        <v>0</v>
      </c>
      <c r="L5182" s="59"/>
    </row>
    <row r="5183" spans="2:12" customFormat="1" hidden="1">
      <c r="B5183" s="1" t="s">
        <v>4900</v>
      </c>
      <c r="C5183" s="2" t="s">
        <v>742</v>
      </c>
      <c r="D5183" s="10">
        <f>SUM(D5184)</f>
        <v>0</v>
      </c>
      <c r="E5183" s="58"/>
      <c r="F5183" s="96"/>
      <c r="G5183" s="10">
        <f>SUM(G5184)</f>
        <v>0</v>
      </c>
      <c r="H5183" s="58"/>
      <c r="I5183" s="96"/>
      <c r="J5183" s="10">
        <f>SUM(J5184)</f>
        <v>0</v>
      </c>
      <c r="L5183" s="59"/>
    </row>
    <row r="5184" spans="2:12" customFormat="1" hidden="1">
      <c r="B5184" s="5" t="s">
        <v>4901</v>
      </c>
      <c r="C5184" s="9" t="s">
        <v>744</v>
      </c>
      <c r="D5184" s="7">
        <v>0</v>
      </c>
      <c r="E5184" s="58"/>
      <c r="F5184" s="95"/>
      <c r="G5184" s="7">
        <v>0</v>
      </c>
      <c r="H5184" s="58"/>
      <c r="I5184" s="95"/>
      <c r="J5184" s="7">
        <v>0</v>
      </c>
      <c r="L5184" s="59"/>
    </row>
    <row r="5185" spans="2:12" s="20" customFormat="1" hidden="1">
      <c r="B5185" s="14" t="s">
        <v>4903</v>
      </c>
      <c r="C5185" s="12" t="s">
        <v>4902</v>
      </c>
      <c r="D5185" s="13">
        <f>D5186+D5256+D5321+D5414+D5450+D5512+D5535+D5553+D5558</f>
        <v>0</v>
      </c>
      <c r="E5185" s="19"/>
      <c r="F5185" s="93"/>
      <c r="G5185" s="13">
        <f>G5186+G5256+G5321+G5414+G5450+G5512+G5535+G5553+G5558</f>
        <v>0</v>
      </c>
      <c r="H5185" s="19"/>
      <c r="I5185" s="93"/>
      <c r="J5185" s="13">
        <f>J5186+J5256+J5321+J5414+J5450+J5512+J5535+J5553+J5558</f>
        <v>0</v>
      </c>
      <c r="K5185" s="63"/>
      <c r="L5185" s="59"/>
    </row>
    <row r="5186" spans="2:12" customFormat="1" hidden="1">
      <c r="B5186" s="1" t="s">
        <v>4904</v>
      </c>
      <c r="C5186" s="4" t="s">
        <v>3</v>
      </c>
      <c r="D5186" s="3">
        <f>D5187+D5193+D5201+D5220+D5230+D5243+D5247+D5252</f>
        <v>0</v>
      </c>
      <c r="E5186" s="16"/>
      <c r="F5186" s="94"/>
      <c r="G5186" s="3">
        <f>G5187+G5193+G5201+G5220+G5230+G5243+G5247+G5252</f>
        <v>0</v>
      </c>
      <c r="H5186" s="16"/>
      <c r="I5186" s="94"/>
      <c r="J5186" s="3">
        <f>J5187+J5193+J5201+J5220+J5230+J5243+J5247+J5252</f>
        <v>0</v>
      </c>
      <c r="L5186" s="59"/>
    </row>
    <row r="5187" spans="2:12" customFormat="1" hidden="1">
      <c r="B5187" s="1" t="s">
        <v>4905</v>
      </c>
      <c r="C5187" s="4" t="s">
        <v>5</v>
      </c>
      <c r="D5187" s="3">
        <f>SUM(D5188:D5192)</f>
        <v>0</v>
      </c>
      <c r="E5187" s="16"/>
      <c r="F5187" s="94"/>
      <c r="G5187" s="3">
        <f>SUM(G5188:G5192)</f>
        <v>0</v>
      </c>
      <c r="H5187" s="16"/>
      <c r="I5187" s="94"/>
      <c r="J5187" s="3">
        <f>SUM(J5188:J5192)</f>
        <v>0</v>
      </c>
      <c r="L5187" s="59"/>
    </row>
    <row r="5188" spans="2:12" customFormat="1" hidden="1">
      <c r="B5188" s="5" t="s">
        <v>4906</v>
      </c>
      <c r="C5188" s="6" t="s">
        <v>7</v>
      </c>
      <c r="D5188" s="7">
        <v>0</v>
      </c>
      <c r="E5188" s="16"/>
      <c r="F5188" s="95"/>
      <c r="G5188" s="7">
        <v>0</v>
      </c>
      <c r="H5188" s="16"/>
      <c r="I5188" s="95"/>
      <c r="J5188" s="7">
        <v>0</v>
      </c>
      <c r="L5188" s="59"/>
    </row>
    <row r="5189" spans="2:12" customFormat="1" hidden="1">
      <c r="B5189" s="8" t="s">
        <v>4907</v>
      </c>
      <c r="C5189" s="6" t="s">
        <v>9</v>
      </c>
      <c r="D5189" s="7">
        <v>0</v>
      </c>
      <c r="E5189" s="16"/>
      <c r="F5189" s="95"/>
      <c r="G5189" s="7">
        <v>0</v>
      </c>
      <c r="H5189" s="16"/>
      <c r="I5189" s="95"/>
      <c r="J5189" s="7">
        <v>0</v>
      </c>
      <c r="L5189" s="59"/>
    </row>
    <row r="5190" spans="2:12" customFormat="1" hidden="1">
      <c r="B5190" s="8" t="s">
        <v>4908</v>
      </c>
      <c r="C5190" s="9" t="s">
        <v>11</v>
      </c>
      <c r="D5190" s="7">
        <v>0</v>
      </c>
      <c r="E5190" s="16"/>
      <c r="F5190" s="95"/>
      <c r="G5190" s="7">
        <v>0</v>
      </c>
      <c r="H5190" s="16"/>
      <c r="I5190" s="95"/>
      <c r="J5190" s="7">
        <v>0</v>
      </c>
      <c r="L5190" s="59"/>
    </row>
    <row r="5191" spans="2:12" customFormat="1" hidden="1">
      <c r="B5191" s="8" t="s">
        <v>4909</v>
      </c>
      <c r="C5191" s="9" t="s">
        <v>13</v>
      </c>
      <c r="D5191" s="7">
        <v>0</v>
      </c>
      <c r="E5191" s="16"/>
      <c r="F5191" s="95"/>
      <c r="G5191" s="7">
        <v>0</v>
      </c>
      <c r="H5191" s="16"/>
      <c r="I5191" s="95"/>
      <c r="J5191" s="7">
        <v>0</v>
      </c>
      <c r="L5191" s="59"/>
    </row>
    <row r="5192" spans="2:12" customFormat="1" hidden="1">
      <c r="B5192" s="5" t="s">
        <v>4910</v>
      </c>
      <c r="C5192" s="9" t="s">
        <v>15</v>
      </c>
      <c r="D5192" s="7">
        <v>0</v>
      </c>
      <c r="E5192" s="16"/>
      <c r="F5192" s="95"/>
      <c r="G5192" s="7">
        <v>0</v>
      </c>
      <c r="H5192" s="16"/>
      <c r="I5192" s="95"/>
      <c r="J5192" s="7">
        <v>0</v>
      </c>
      <c r="L5192" s="59"/>
    </row>
    <row r="5193" spans="2:12" customFormat="1" hidden="1">
      <c r="B5193" s="1" t="s">
        <v>4911</v>
      </c>
      <c r="C5193" s="4" t="s">
        <v>17</v>
      </c>
      <c r="D5193" s="10">
        <f>SUM(D5194:D5200)</f>
        <v>0</v>
      </c>
      <c r="E5193" s="16"/>
      <c r="F5193" s="96"/>
      <c r="G5193" s="10">
        <f>SUM(G5194:G5200)</f>
        <v>0</v>
      </c>
      <c r="H5193" s="16"/>
      <c r="I5193" s="96"/>
      <c r="J5193" s="10">
        <f>SUM(J5194:J5200)</f>
        <v>0</v>
      </c>
      <c r="L5193" s="59"/>
    </row>
    <row r="5194" spans="2:12" customFormat="1" hidden="1">
      <c r="B5194" s="5" t="s">
        <v>4912</v>
      </c>
      <c r="C5194" s="9" t="s">
        <v>19</v>
      </c>
      <c r="D5194" s="7">
        <v>0</v>
      </c>
      <c r="E5194" s="16"/>
      <c r="F5194" s="95"/>
      <c r="G5194" s="7">
        <v>0</v>
      </c>
      <c r="H5194" s="16"/>
      <c r="I5194" s="95"/>
      <c r="J5194" s="7">
        <v>0</v>
      </c>
      <c r="L5194" s="59"/>
    </row>
    <row r="5195" spans="2:12" customFormat="1" hidden="1">
      <c r="B5195" s="5" t="s">
        <v>4913</v>
      </c>
      <c r="C5195" s="6" t="s">
        <v>21</v>
      </c>
      <c r="D5195" s="7">
        <v>0</v>
      </c>
      <c r="E5195" s="16"/>
      <c r="F5195" s="95"/>
      <c r="G5195" s="7">
        <v>0</v>
      </c>
      <c r="H5195" s="16"/>
      <c r="I5195" s="95"/>
      <c r="J5195" s="7">
        <v>0</v>
      </c>
      <c r="L5195" s="59"/>
    </row>
    <row r="5196" spans="2:12" customFormat="1" hidden="1">
      <c r="B5196" s="5" t="s">
        <v>4914</v>
      </c>
      <c r="C5196" s="9" t="s">
        <v>23</v>
      </c>
      <c r="D5196" s="7">
        <v>0</v>
      </c>
      <c r="E5196" s="16"/>
      <c r="F5196" s="95"/>
      <c r="G5196" s="7">
        <v>0</v>
      </c>
      <c r="H5196" s="16"/>
      <c r="I5196" s="95"/>
      <c r="J5196" s="7">
        <v>0</v>
      </c>
      <c r="L5196" s="59"/>
    </row>
    <row r="5197" spans="2:12" customFormat="1" hidden="1">
      <c r="B5197" s="5" t="s">
        <v>4915</v>
      </c>
      <c r="C5197" s="9" t="s">
        <v>25</v>
      </c>
      <c r="D5197" s="7">
        <v>0</v>
      </c>
      <c r="E5197" s="16"/>
      <c r="F5197" s="95"/>
      <c r="G5197" s="7">
        <v>0</v>
      </c>
      <c r="H5197" s="16"/>
      <c r="I5197" s="95"/>
      <c r="J5197" s="7">
        <v>0</v>
      </c>
      <c r="L5197" s="59"/>
    </row>
    <row r="5198" spans="2:12" customFormat="1" hidden="1">
      <c r="B5198" s="5" t="s">
        <v>4916</v>
      </c>
      <c r="C5198" s="9" t="s">
        <v>27</v>
      </c>
      <c r="D5198" s="7">
        <v>0</v>
      </c>
      <c r="E5198" s="16"/>
      <c r="F5198" s="95"/>
      <c r="G5198" s="7">
        <v>0</v>
      </c>
      <c r="H5198" s="16"/>
      <c r="I5198" s="95"/>
      <c r="J5198" s="7">
        <v>0</v>
      </c>
      <c r="L5198" s="59"/>
    </row>
    <row r="5199" spans="2:12" customFormat="1" hidden="1">
      <c r="B5199" s="5" t="s">
        <v>4917</v>
      </c>
      <c r="C5199" s="9" t="s">
        <v>29</v>
      </c>
      <c r="D5199" s="7">
        <v>0</v>
      </c>
      <c r="E5199" s="16"/>
      <c r="F5199" s="95"/>
      <c r="G5199" s="7">
        <v>0</v>
      </c>
      <c r="H5199" s="16"/>
      <c r="I5199" s="95"/>
      <c r="J5199" s="7">
        <v>0</v>
      </c>
      <c r="L5199" s="59"/>
    </row>
    <row r="5200" spans="2:12" customFormat="1" hidden="1">
      <c r="B5200" s="5" t="s">
        <v>4918</v>
      </c>
      <c r="C5200" s="9" t="s">
        <v>31</v>
      </c>
      <c r="D5200" s="7">
        <v>0</v>
      </c>
      <c r="E5200" s="16"/>
      <c r="F5200" s="95"/>
      <c r="G5200" s="7">
        <v>0</v>
      </c>
      <c r="H5200" s="16"/>
      <c r="I5200" s="95"/>
      <c r="J5200" s="7">
        <v>0</v>
      </c>
      <c r="L5200" s="59"/>
    </row>
    <row r="5201" spans="2:12" customFormat="1" hidden="1">
      <c r="B5201" s="1" t="s">
        <v>4919</v>
      </c>
      <c r="C5201" s="4" t="s">
        <v>33</v>
      </c>
      <c r="D5201" s="10">
        <f>SUM(D5202:D5219)</f>
        <v>0</v>
      </c>
      <c r="E5201" s="16"/>
      <c r="F5201" s="96"/>
      <c r="G5201" s="10">
        <f>SUM(G5202:G5219)</f>
        <v>0</v>
      </c>
      <c r="H5201" s="16"/>
      <c r="I5201" s="96"/>
      <c r="J5201" s="10">
        <f>SUM(J5202:J5219)</f>
        <v>0</v>
      </c>
      <c r="L5201" s="59"/>
    </row>
    <row r="5202" spans="2:12" customFormat="1" hidden="1">
      <c r="B5202" s="5" t="s">
        <v>4920</v>
      </c>
      <c r="C5202" s="9" t="s">
        <v>35</v>
      </c>
      <c r="D5202" s="7">
        <v>0</v>
      </c>
      <c r="E5202" s="16"/>
      <c r="F5202" s="95"/>
      <c r="G5202" s="7">
        <v>0</v>
      </c>
      <c r="H5202" s="16"/>
      <c r="I5202" s="95"/>
      <c r="J5202" s="7">
        <v>0</v>
      </c>
      <c r="L5202" s="59"/>
    </row>
    <row r="5203" spans="2:12" customFormat="1" hidden="1">
      <c r="B5203" s="5" t="s">
        <v>4921</v>
      </c>
      <c r="C5203" s="9" t="s">
        <v>37</v>
      </c>
      <c r="D5203" s="7">
        <v>0</v>
      </c>
      <c r="E5203" s="16"/>
      <c r="F5203" s="95"/>
      <c r="G5203" s="7">
        <v>0</v>
      </c>
      <c r="H5203" s="16"/>
      <c r="I5203" s="95"/>
      <c r="J5203" s="7">
        <v>0</v>
      </c>
      <c r="L5203" s="59"/>
    </row>
    <row r="5204" spans="2:12" customFormat="1" hidden="1">
      <c r="B5204" s="5" t="s">
        <v>4922</v>
      </c>
      <c r="C5204" s="9" t="s">
        <v>39</v>
      </c>
      <c r="D5204" s="7">
        <v>0</v>
      </c>
      <c r="E5204" s="16"/>
      <c r="F5204" s="95"/>
      <c r="G5204" s="7">
        <v>0</v>
      </c>
      <c r="H5204" s="16"/>
      <c r="I5204" s="95"/>
      <c r="J5204" s="7">
        <v>0</v>
      </c>
      <c r="L5204" s="59"/>
    </row>
    <row r="5205" spans="2:12" customFormat="1" hidden="1">
      <c r="B5205" s="5" t="s">
        <v>4923</v>
      </c>
      <c r="C5205" s="9" t="s">
        <v>41</v>
      </c>
      <c r="D5205" s="7">
        <v>0</v>
      </c>
      <c r="E5205" s="16"/>
      <c r="F5205" s="95"/>
      <c r="G5205" s="7">
        <v>0</v>
      </c>
      <c r="H5205" s="16"/>
      <c r="I5205" s="95"/>
      <c r="J5205" s="7">
        <v>0</v>
      </c>
      <c r="L5205" s="59"/>
    </row>
    <row r="5206" spans="2:12" customFormat="1" hidden="1">
      <c r="B5206" s="5" t="s">
        <v>4924</v>
      </c>
      <c r="C5206" s="9" t="s">
        <v>43</v>
      </c>
      <c r="D5206" s="7">
        <v>0</v>
      </c>
      <c r="E5206" s="16"/>
      <c r="F5206" s="95"/>
      <c r="G5206" s="7">
        <v>0</v>
      </c>
      <c r="H5206" s="16"/>
      <c r="I5206" s="95"/>
      <c r="J5206" s="7">
        <v>0</v>
      </c>
      <c r="L5206" s="59"/>
    </row>
    <row r="5207" spans="2:12" customFormat="1" hidden="1">
      <c r="B5207" s="5" t="s">
        <v>4925</v>
      </c>
      <c r="C5207" s="9" t="s">
        <v>45</v>
      </c>
      <c r="D5207" s="7">
        <v>0</v>
      </c>
      <c r="E5207" s="16"/>
      <c r="F5207" s="95"/>
      <c r="G5207" s="7">
        <v>0</v>
      </c>
      <c r="H5207" s="16"/>
      <c r="I5207" s="95"/>
      <c r="J5207" s="7">
        <v>0</v>
      </c>
      <c r="L5207" s="59"/>
    </row>
    <row r="5208" spans="2:12" customFormat="1" hidden="1">
      <c r="B5208" s="5" t="s">
        <v>4926</v>
      </c>
      <c r="C5208" s="6" t="s">
        <v>47</v>
      </c>
      <c r="D5208" s="7">
        <v>0</v>
      </c>
      <c r="E5208" s="16"/>
      <c r="F5208" s="95"/>
      <c r="G5208" s="7">
        <v>0</v>
      </c>
      <c r="H5208" s="16"/>
      <c r="I5208" s="95"/>
      <c r="J5208" s="7">
        <v>0</v>
      </c>
      <c r="L5208" s="59"/>
    </row>
    <row r="5209" spans="2:12" customFormat="1" hidden="1">
      <c r="B5209" s="5" t="s">
        <v>4927</v>
      </c>
      <c r="C5209" s="9" t="s">
        <v>49</v>
      </c>
      <c r="D5209" s="7">
        <v>0</v>
      </c>
      <c r="E5209" s="16"/>
      <c r="F5209" s="95"/>
      <c r="G5209" s="7">
        <v>0</v>
      </c>
      <c r="H5209" s="16"/>
      <c r="I5209" s="95"/>
      <c r="J5209" s="7">
        <v>0</v>
      </c>
      <c r="L5209" s="59"/>
    </row>
    <row r="5210" spans="2:12" customFormat="1" hidden="1">
      <c r="B5210" s="5" t="s">
        <v>4928</v>
      </c>
      <c r="C5210" s="9" t="s">
        <v>51</v>
      </c>
      <c r="D5210" s="7">
        <v>0</v>
      </c>
      <c r="E5210" s="16"/>
      <c r="F5210" s="95"/>
      <c r="G5210" s="7">
        <v>0</v>
      </c>
      <c r="H5210" s="16"/>
      <c r="I5210" s="95"/>
      <c r="J5210" s="7">
        <v>0</v>
      </c>
      <c r="L5210" s="59"/>
    </row>
    <row r="5211" spans="2:12" customFormat="1" hidden="1">
      <c r="B5211" s="5" t="s">
        <v>4929</v>
      </c>
      <c r="C5211" s="9" t="s">
        <v>53</v>
      </c>
      <c r="D5211" s="7">
        <v>0</v>
      </c>
      <c r="E5211" s="16"/>
      <c r="F5211" s="95"/>
      <c r="G5211" s="7">
        <v>0</v>
      </c>
      <c r="H5211" s="16"/>
      <c r="I5211" s="95"/>
      <c r="J5211" s="7">
        <v>0</v>
      </c>
      <c r="L5211" s="59"/>
    </row>
    <row r="5212" spans="2:12" customFormat="1" hidden="1">
      <c r="B5212" s="5" t="s">
        <v>4930</v>
      </c>
      <c r="C5212" s="9" t="s">
        <v>55</v>
      </c>
      <c r="D5212" s="7">
        <v>0</v>
      </c>
      <c r="E5212" s="16"/>
      <c r="F5212" s="95"/>
      <c r="G5212" s="7">
        <v>0</v>
      </c>
      <c r="H5212" s="16"/>
      <c r="I5212" s="95"/>
      <c r="J5212" s="7">
        <v>0</v>
      </c>
      <c r="L5212" s="59"/>
    </row>
    <row r="5213" spans="2:12" customFormat="1" hidden="1">
      <c r="B5213" s="5" t="s">
        <v>4931</v>
      </c>
      <c r="C5213" s="9" t="s">
        <v>57</v>
      </c>
      <c r="D5213" s="7">
        <v>0</v>
      </c>
      <c r="E5213" s="16"/>
      <c r="F5213" s="95"/>
      <c r="G5213" s="7">
        <v>0</v>
      </c>
      <c r="H5213" s="16"/>
      <c r="I5213" s="95"/>
      <c r="J5213" s="7">
        <v>0</v>
      </c>
      <c r="L5213" s="59"/>
    </row>
    <row r="5214" spans="2:12" customFormat="1" hidden="1">
      <c r="B5214" s="5" t="s">
        <v>4932</v>
      </c>
      <c r="C5214" s="9" t="s">
        <v>59</v>
      </c>
      <c r="D5214" s="7">
        <v>0</v>
      </c>
      <c r="E5214" s="16"/>
      <c r="F5214" s="95"/>
      <c r="G5214" s="7">
        <v>0</v>
      </c>
      <c r="H5214" s="16"/>
      <c r="I5214" s="95"/>
      <c r="J5214" s="7">
        <v>0</v>
      </c>
      <c r="L5214" s="59"/>
    </row>
    <row r="5215" spans="2:12" customFormat="1" hidden="1">
      <c r="B5215" s="5" t="s">
        <v>4933</v>
      </c>
      <c r="C5215" s="9" t="s">
        <v>61</v>
      </c>
      <c r="D5215" s="7">
        <v>0</v>
      </c>
      <c r="E5215" s="16"/>
      <c r="F5215" s="95"/>
      <c r="G5215" s="7">
        <v>0</v>
      </c>
      <c r="H5215" s="16"/>
      <c r="I5215" s="95"/>
      <c r="J5215" s="7">
        <v>0</v>
      </c>
      <c r="L5215" s="59"/>
    </row>
    <row r="5216" spans="2:12" customFormat="1" hidden="1">
      <c r="B5216" s="5" t="s">
        <v>4934</v>
      </c>
      <c r="C5216" s="6" t="s">
        <v>63</v>
      </c>
      <c r="D5216" s="7">
        <v>0</v>
      </c>
      <c r="E5216" s="16"/>
      <c r="F5216" s="95"/>
      <c r="G5216" s="7">
        <v>0</v>
      </c>
      <c r="H5216" s="16"/>
      <c r="I5216" s="95"/>
      <c r="J5216" s="7">
        <v>0</v>
      </c>
      <c r="L5216" s="59"/>
    </row>
    <row r="5217" spans="2:12" customFormat="1" hidden="1">
      <c r="B5217" s="5" t="s">
        <v>4935</v>
      </c>
      <c r="C5217" s="6" t="s">
        <v>65</v>
      </c>
      <c r="D5217" s="7">
        <v>0</v>
      </c>
      <c r="E5217" s="16"/>
      <c r="F5217" s="95"/>
      <c r="G5217" s="7">
        <v>0</v>
      </c>
      <c r="H5217" s="16"/>
      <c r="I5217" s="95"/>
      <c r="J5217" s="7">
        <v>0</v>
      </c>
      <c r="L5217" s="59"/>
    </row>
    <row r="5218" spans="2:12" customFormat="1" hidden="1">
      <c r="B5218" s="5" t="s">
        <v>4936</v>
      </c>
      <c r="C5218" s="6" t="s">
        <v>67</v>
      </c>
      <c r="D5218" s="7">
        <v>0</v>
      </c>
      <c r="E5218" s="16"/>
      <c r="F5218" s="95"/>
      <c r="G5218" s="7">
        <v>0</v>
      </c>
      <c r="H5218" s="16"/>
      <c r="I5218" s="95"/>
      <c r="J5218" s="7">
        <v>0</v>
      </c>
      <c r="L5218" s="59"/>
    </row>
    <row r="5219" spans="2:12" customFormat="1" hidden="1">
      <c r="B5219" s="5" t="s">
        <v>4937</v>
      </c>
      <c r="C5219" s="9" t="s">
        <v>69</v>
      </c>
      <c r="D5219" s="7">
        <v>0</v>
      </c>
      <c r="E5219" s="16"/>
      <c r="F5219" s="95"/>
      <c r="G5219" s="7">
        <v>0</v>
      </c>
      <c r="H5219" s="16"/>
      <c r="I5219" s="95"/>
      <c r="J5219" s="7">
        <v>0</v>
      </c>
      <c r="L5219" s="59"/>
    </row>
    <row r="5220" spans="2:12" customFormat="1" hidden="1">
      <c r="B5220" s="1" t="s">
        <v>4938</v>
      </c>
      <c r="C5220" s="4" t="s">
        <v>71</v>
      </c>
      <c r="D5220" s="10">
        <f>SUM(D5221:D5229)</f>
        <v>0</v>
      </c>
      <c r="E5220" s="16"/>
      <c r="F5220" s="96"/>
      <c r="G5220" s="10">
        <f>SUM(G5221:G5229)</f>
        <v>0</v>
      </c>
      <c r="H5220" s="16"/>
      <c r="I5220" s="96"/>
      <c r="J5220" s="10">
        <f>SUM(J5221:J5229)</f>
        <v>0</v>
      </c>
      <c r="L5220" s="59"/>
    </row>
    <row r="5221" spans="2:12" customFormat="1" hidden="1">
      <c r="B5221" s="5" t="s">
        <v>4939</v>
      </c>
      <c r="C5221" s="9" t="s">
        <v>73</v>
      </c>
      <c r="D5221" s="7">
        <v>0</v>
      </c>
      <c r="E5221" s="16"/>
      <c r="F5221" s="95"/>
      <c r="G5221" s="7">
        <v>0</v>
      </c>
      <c r="H5221" s="16"/>
      <c r="I5221" s="95"/>
      <c r="J5221" s="7">
        <v>0</v>
      </c>
      <c r="L5221" s="59"/>
    </row>
    <row r="5222" spans="2:12" customFormat="1" hidden="1">
      <c r="B5222" s="5" t="s">
        <v>4940</v>
      </c>
      <c r="C5222" s="9" t="s">
        <v>75</v>
      </c>
      <c r="D5222" s="7">
        <v>0</v>
      </c>
      <c r="E5222" s="16"/>
      <c r="F5222" s="95"/>
      <c r="G5222" s="7">
        <v>0</v>
      </c>
      <c r="H5222" s="16"/>
      <c r="I5222" s="95"/>
      <c r="J5222" s="7">
        <v>0</v>
      </c>
      <c r="L5222" s="59"/>
    </row>
    <row r="5223" spans="2:12" customFormat="1" hidden="1">
      <c r="B5223" s="5" t="s">
        <v>4941</v>
      </c>
      <c r="C5223" s="9" t="s">
        <v>77</v>
      </c>
      <c r="D5223" s="7">
        <v>0</v>
      </c>
      <c r="E5223" s="16"/>
      <c r="F5223" s="95"/>
      <c r="G5223" s="7">
        <v>0</v>
      </c>
      <c r="H5223" s="16"/>
      <c r="I5223" s="95"/>
      <c r="J5223" s="7">
        <v>0</v>
      </c>
      <c r="L5223" s="59"/>
    </row>
    <row r="5224" spans="2:12" customFormat="1" hidden="1">
      <c r="B5224" s="5" t="s">
        <v>4942</v>
      </c>
      <c r="C5224" s="9" t="s">
        <v>79</v>
      </c>
      <c r="D5224" s="7">
        <v>0</v>
      </c>
      <c r="E5224" s="16"/>
      <c r="F5224" s="95"/>
      <c r="G5224" s="7">
        <v>0</v>
      </c>
      <c r="H5224" s="16"/>
      <c r="I5224" s="95"/>
      <c r="J5224" s="7">
        <v>0</v>
      </c>
      <c r="L5224" s="59"/>
    </row>
    <row r="5225" spans="2:12" customFormat="1" hidden="1">
      <c r="B5225" s="5" t="s">
        <v>4943</v>
      </c>
      <c r="C5225" s="9" t="s">
        <v>81</v>
      </c>
      <c r="D5225" s="7">
        <v>0</v>
      </c>
      <c r="E5225" s="16"/>
      <c r="F5225" s="95"/>
      <c r="G5225" s="7">
        <v>0</v>
      </c>
      <c r="H5225" s="16"/>
      <c r="I5225" s="95"/>
      <c r="J5225" s="7">
        <v>0</v>
      </c>
      <c r="L5225" s="59"/>
    </row>
    <row r="5226" spans="2:12" customFormat="1" hidden="1">
      <c r="B5226" s="5" t="s">
        <v>4944</v>
      </c>
      <c r="C5226" s="9" t="s">
        <v>83</v>
      </c>
      <c r="D5226" s="7">
        <v>0</v>
      </c>
      <c r="E5226" s="16"/>
      <c r="F5226" s="95"/>
      <c r="G5226" s="7">
        <v>0</v>
      </c>
      <c r="H5226" s="16"/>
      <c r="I5226" s="95"/>
      <c r="J5226" s="7">
        <v>0</v>
      </c>
      <c r="L5226" s="59"/>
    </row>
    <row r="5227" spans="2:12" customFormat="1" hidden="1">
      <c r="B5227" s="5" t="s">
        <v>4945</v>
      </c>
      <c r="C5227" s="9" t="s">
        <v>85</v>
      </c>
      <c r="D5227" s="7">
        <v>0</v>
      </c>
      <c r="E5227" s="16"/>
      <c r="F5227" s="95"/>
      <c r="G5227" s="7">
        <v>0</v>
      </c>
      <c r="H5227" s="16"/>
      <c r="I5227" s="95"/>
      <c r="J5227" s="7">
        <v>0</v>
      </c>
      <c r="L5227" s="59"/>
    </row>
    <row r="5228" spans="2:12" customFormat="1" hidden="1">
      <c r="B5228" s="5" t="s">
        <v>4946</v>
      </c>
      <c r="C5228" s="9" t="s">
        <v>87</v>
      </c>
      <c r="D5228" s="7">
        <v>0</v>
      </c>
      <c r="E5228" s="16"/>
      <c r="F5228" s="95"/>
      <c r="G5228" s="7">
        <v>0</v>
      </c>
      <c r="H5228" s="16"/>
      <c r="I5228" s="95"/>
      <c r="J5228" s="7">
        <v>0</v>
      </c>
      <c r="L5228" s="59"/>
    </row>
    <row r="5229" spans="2:12" customFormat="1" hidden="1">
      <c r="B5229" s="5" t="s">
        <v>4947</v>
      </c>
      <c r="C5229" s="9" t="s">
        <v>89</v>
      </c>
      <c r="D5229" s="7">
        <v>0</v>
      </c>
      <c r="E5229" s="16"/>
      <c r="F5229" s="95"/>
      <c r="G5229" s="7">
        <v>0</v>
      </c>
      <c r="H5229" s="16"/>
      <c r="I5229" s="95"/>
      <c r="J5229" s="7">
        <v>0</v>
      </c>
      <c r="L5229" s="59"/>
    </row>
    <row r="5230" spans="2:12" customFormat="1" hidden="1">
      <c r="B5230" s="1" t="s">
        <v>4948</v>
      </c>
      <c r="C5230" s="4" t="s">
        <v>91</v>
      </c>
      <c r="D5230" s="10">
        <f>SUM(D5231:D5242)</f>
        <v>0</v>
      </c>
      <c r="E5230" s="16"/>
      <c r="F5230" s="96"/>
      <c r="G5230" s="10">
        <f>SUM(G5231:G5242)</f>
        <v>0</v>
      </c>
      <c r="H5230" s="16"/>
      <c r="I5230" s="96"/>
      <c r="J5230" s="10">
        <f>SUM(J5231:J5242)</f>
        <v>0</v>
      </c>
      <c r="L5230" s="59"/>
    </row>
    <row r="5231" spans="2:12" customFormat="1" hidden="1">
      <c r="B5231" s="5" t="s">
        <v>4949</v>
      </c>
      <c r="C5231" s="9" t="s">
        <v>93</v>
      </c>
      <c r="D5231" s="7">
        <v>0</v>
      </c>
      <c r="E5231" s="16"/>
      <c r="F5231" s="95"/>
      <c r="G5231" s="7">
        <v>0</v>
      </c>
      <c r="H5231" s="16"/>
      <c r="I5231" s="95"/>
      <c r="J5231" s="7">
        <v>0</v>
      </c>
      <c r="L5231" s="59"/>
    </row>
    <row r="5232" spans="2:12" customFormat="1" hidden="1">
      <c r="B5232" s="5" t="s">
        <v>4949</v>
      </c>
      <c r="C5232" s="9" t="s">
        <v>95</v>
      </c>
      <c r="D5232" s="7">
        <v>0</v>
      </c>
      <c r="E5232" s="16"/>
      <c r="F5232" s="95"/>
      <c r="G5232" s="7">
        <v>0</v>
      </c>
      <c r="H5232" s="16"/>
      <c r="I5232" s="95"/>
      <c r="J5232" s="7">
        <v>0</v>
      </c>
      <c r="L5232" s="59"/>
    </row>
    <row r="5233" spans="2:12" customFormat="1" hidden="1">
      <c r="B5233" s="5" t="s">
        <v>4950</v>
      </c>
      <c r="C5233" s="9" t="s">
        <v>97</v>
      </c>
      <c r="D5233" s="7">
        <v>0</v>
      </c>
      <c r="E5233" s="16"/>
      <c r="F5233" s="95"/>
      <c r="G5233" s="7">
        <v>0</v>
      </c>
      <c r="H5233" s="16"/>
      <c r="I5233" s="95"/>
      <c r="J5233" s="7">
        <v>0</v>
      </c>
      <c r="L5233" s="59"/>
    </row>
    <row r="5234" spans="2:12" customFormat="1" hidden="1">
      <c r="B5234" s="5" t="s">
        <v>4951</v>
      </c>
      <c r="C5234" s="6" t="s">
        <v>99</v>
      </c>
      <c r="D5234" s="7">
        <v>0</v>
      </c>
      <c r="E5234" s="16"/>
      <c r="F5234" s="95"/>
      <c r="G5234" s="7">
        <v>0</v>
      </c>
      <c r="H5234" s="16"/>
      <c r="I5234" s="95"/>
      <c r="J5234" s="7">
        <v>0</v>
      </c>
      <c r="L5234" s="59"/>
    </row>
    <row r="5235" spans="2:12" customFormat="1" hidden="1">
      <c r="B5235" s="5" t="s">
        <v>4952</v>
      </c>
      <c r="C5235" s="9" t="s">
        <v>101</v>
      </c>
      <c r="D5235" s="7">
        <v>0</v>
      </c>
      <c r="E5235" s="16"/>
      <c r="F5235" s="95"/>
      <c r="G5235" s="7">
        <v>0</v>
      </c>
      <c r="H5235" s="16"/>
      <c r="I5235" s="95"/>
      <c r="J5235" s="7">
        <v>0</v>
      </c>
      <c r="L5235" s="59"/>
    </row>
    <row r="5236" spans="2:12" customFormat="1" hidden="1">
      <c r="B5236" s="5" t="s">
        <v>4953</v>
      </c>
      <c r="C5236" s="6" t="s">
        <v>103</v>
      </c>
      <c r="D5236" s="7">
        <v>0</v>
      </c>
      <c r="E5236" s="16"/>
      <c r="F5236" s="95"/>
      <c r="G5236" s="7">
        <v>0</v>
      </c>
      <c r="H5236" s="16"/>
      <c r="I5236" s="95"/>
      <c r="J5236" s="7">
        <v>0</v>
      </c>
      <c r="L5236" s="59"/>
    </row>
    <row r="5237" spans="2:12" customFormat="1" hidden="1">
      <c r="B5237" s="5" t="s">
        <v>4954</v>
      </c>
      <c r="C5237" s="6" t="s">
        <v>105</v>
      </c>
      <c r="D5237" s="7">
        <v>0</v>
      </c>
      <c r="E5237" s="16"/>
      <c r="F5237" s="95"/>
      <c r="G5237" s="7">
        <v>0</v>
      </c>
      <c r="H5237" s="16"/>
      <c r="I5237" s="95"/>
      <c r="J5237" s="7">
        <v>0</v>
      </c>
      <c r="L5237" s="59"/>
    </row>
    <row r="5238" spans="2:12" customFormat="1" hidden="1">
      <c r="B5238" s="5" t="s">
        <v>4955</v>
      </c>
      <c r="C5238" s="6" t="s">
        <v>107</v>
      </c>
      <c r="D5238" s="7">
        <v>0</v>
      </c>
      <c r="E5238" s="16"/>
      <c r="F5238" s="95"/>
      <c r="G5238" s="7">
        <v>0</v>
      </c>
      <c r="H5238" s="16"/>
      <c r="I5238" s="95"/>
      <c r="J5238" s="7">
        <v>0</v>
      </c>
      <c r="L5238" s="59"/>
    </row>
    <row r="5239" spans="2:12" customFormat="1" hidden="1">
      <c r="B5239" s="5" t="s">
        <v>4956</v>
      </c>
      <c r="C5239" s="9" t="s">
        <v>109</v>
      </c>
      <c r="D5239" s="7">
        <v>0</v>
      </c>
      <c r="E5239" s="16"/>
      <c r="F5239" s="95"/>
      <c r="G5239" s="7">
        <v>0</v>
      </c>
      <c r="H5239" s="16"/>
      <c r="I5239" s="95"/>
      <c r="J5239" s="7">
        <v>0</v>
      </c>
      <c r="L5239" s="59"/>
    </row>
    <row r="5240" spans="2:12" customFormat="1" hidden="1">
      <c r="B5240" s="5" t="s">
        <v>4957</v>
      </c>
      <c r="C5240" s="9" t="s">
        <v>111</v>
      </c>
      <c r="D5240" s="7">
        <v>0</v>
      </c>
      <c r="E5240" s="16"/>
      <c r="F5240" s="95"/>
      <c r="G5240" s="7">
        <v>0</v>
      </c>
      <c r="H5240" s="16"/>
      <c r="I5240" s="95"/>
      <c r="J5240" s="7">
        <v>0</v>
      </c>
      <c r="L5240" s="59"/>
    </row>
    <row r="5241" spans="2:12" customFormat="1" hidden="1">
      <c r="B5241" s="5" t="s">
        <v>4958</v>
      </c>
      <c r="C5241" s="9" t="s">
        <v>113</v>
      </c>
      <c r="D5241" s="7">
        <v>0</v>
      </c>
      <c r="E5241" s="16"/>
      <c r="F5241" s="95"/>
      <c r="G5241" s="7">
        <v>0</v>
      </c>
      <c r="H5241" s="16"/>
      <c r="I5241" s="95"/>
      <c r="J5241" s="7">
        <v>0</v>
      </c>
      <c r="L5241" s="59"/>
    </row>
    <row r="5242" spans="2:12" customFormat="1" hidden="1">
      <c r="B5242" s="5" t="s">
        <v>4959</v>
      </c>
      <c r="C5242" s="9" t="s">
        <v>115</v>
      </c>
      <c r="D5242" s="7">
        <v>0</v>
      </c>
      <c r="E5242" s="16"/>
      <c r="F5242" s="95"/>
      <c r="G5242" s="7">
        <v>0</v>
      </c>
      <c r="H5242" s="16"/>
      <c r="I5242" s="95"/>
      <c r="J5242" s="7">
        <v>0</v>
      </c>
      <c r="L5242" s="59"/>
    </row>
    <row r="5243" spans="2:12" customFormat="1" hidden="1">
      <c r="B5243" s="1" t="s">
        <v>4960</v>
      </c>
      <c r="C5243" s="4" t="s">
        <v>117</v>
      </c>
      <c r="D5243" s="10">
        <f>SUM(D5244:D5246)</f>
        <v>0</v>
      </c>
      <c r="E5243" s="16"/>
      <c r="F5243" s="96"/>
      <c r="G5243" s="10">
        <f>SUM(G5244:G5246)</f>
        <v>0</v>
      </c>
      <c r="H5243" s="16"/>
      <c r="I5243" s="96"/>
      <c r="J5243" s="10">
        <f>SUM(J5244:J5246)</f>
        <v>0</v>
      </c>
      <c r="L5243" s="59"/>
    </row>
    <row r="5244" spans="2:12" customFormat="1" hidden="1">
      <c r="B5244" s="5" t="s">
        <v>4961</v>
      </c>
      <c r="C5244" s="9" t="s">
        <v>119</v>
      </c>
      <c r="D5244" s="7">
        <v>0</v>
      </c>
      <c r="E5244" s="16"/>
      <c r="F5244" s="95"/>
      <c r="G5244" s="7">
        <v>0</v>
      </c>
      <c r="H5244" s="16"/>
      <c r="I5244" s="95"/>
      <c r="J5244" s="7">
        <v>0</v>
      </c>
      <c r="L5244" s="59"/>
    </row>
    <row r="5245" spans="2:12" customFormat="1" hidden="1">
      <c r="B5245" s="5" t="s">
        <v>4962</v>
      </c>
      <c r="C5245" s="9" t="s">
        <v>121</v>
      </c>
      <c r="D5245" s="7">
        <v>0</v>
      </c>
      <c r="E5245" s="16"/>
      <c r="F5245" s="95"/>
      <c r="G5245" s="7">
        <v>0</v>
      </c>
      <c r="H5245" s="16"/>
      <c r="I5245" s="95"/>
      <c r="J5245" s="7">
        <v>0</v>
      </c>
      <c r="L5245" s="59"/>
    </row>
    <row r="5246" spans="2:12" customFormat="1" hidden="1">
      <c r="B5246" s="5" t="s">
        <v>4963</v>
      </c>
      <c r="C5246" s="9" t="s">
        <v>123</v>
      </c>
      <c r="D5246" s="7">
        <v>0</v>
      </c>
      <c r="E5246" s="16"/>
      <c r="F5246" s="95"/>
      <c r="G5246" s="7">
        <v>0</v>
      </c>
      <c r="H5246" s="16"/>
      <c r="I5246" s="95"/>
      <c r="J5246" s="7">
        <v>0</v>
      </c>
      <c r="L5246" s="59"/>
    </row>
    <row r="5247" spans="2:12" customFormat="1" hidden="1">
      <c r="B5247" s="1" t="s">
        <v>4964</v>
      </c>
      <c r="C5247" s="4" t="s">
        <v>125</v>
      </c>
      <c r="D5247" s="10">
        <f>SUM(D5248:D5251)</f>
        <v>0</v>
      </c>
      <c r="E5247" s="16"/>
      <c r="F5247" s="96"/>
      <c r="G5247" s="10">
        <f>SUM(G5248:G5251)</f>
        <v>0</v>
      </c>
      <c r="H5247" s="16"/>
      <c r="I5247" s="96"/>
      <c r="J5247" s="10">
        <f>SUM(J5248:J5251)</f>
        <v>0</v>
      </c>
      <c r="L5247" s="59"/>
    </row>
    <row r="5248" spans="2:12" customFormat="1" hidden="1">
      <c r="B5248" s="5" t="s">
        <v>4965</v>
      </c>
      <c r="C5248" s="9" t="s">
        <v>127</v>
      </c>
      <c r="D5248" s="7">
        <v>0</v>
      </c>
      <c r="E5248" s="16"/>
      <c r="F5248" s="95"/>
      <c r="G5248" s="7">
        <v>0</v>
      </c>
      <c r="H5248" s="16"/>
      <c r="I5248" s="95"/>
      <c r="J5248" s="7">
        <v>0</v>
      </c>
      <c r="L5248" s="59"/>
    </row>
    <row r="5249" spans="2:12" customFormat="1" hidden="1">
      <c r="B5249" s="5" t="s">
        <v>4966</v>
      </c>
      <c r="C5249" s="9" t="s">
        <v>129</v>
      </c>
      <c r="D5249" s="7">
        <v>0</v>
      </c>
      <c r="E5249" s="16"/>
      <c r="F5249" s="95"/>
      <c r="G5249" s="7">
        <v>0</v>
      </c>
      <c r="H5249" s="16"/>
      <c r="I5249" s="95"/>
      <c r="J5249" s="7">
        <v>0</v>
      </c>
      <c r="L5249" s="59"/>
    </row>
    <row r="5250" spans="2:12" customFormat="1" hidden="1">
      <c r="B5250" s="5" t="s">
        <v>4967</v>
      </c>
      <c r="C5250" s="6" t="s">
        <v>131</v>
      </c>
      <c r="D5250" s="7">
        <v>0</v>
      </c>
      <c r="E5250" s="16"/>
      <c r="F5250" s="95"/>
      <c r="G5250" s="7">
        <v>0</v>
      </c>
      <c r="H5250" s="16"/>
      <c r="I5250" s="95"/>
      <c r="J5250" s="7">
        <v>0</v>
      </c>
      <c r="L5250" s="59"/>
    </row>
    <row r="5251" spans="2:12" customFormat="1" hidden="1">
      <c r="B5251" s="5" t="s">
        <v>4968</v>
      </c>
      <c r="C5251" s="9" t="s">
        <v>133</v>
      </c>
      <c r="D5251" s="7">
        <v>0</v>
      </c>
      <c r="E5251" s="16"/>
      <c r="F5251" s="95"/>
      <c r="G5251" s="7">
        <v>0</v>
      </c>
      <c r="H5251" s="16"/>
      <c r="I5251" s="95"/>
      <c r="J5251" s="7">
        <v>0</v>
      </c>
      <c r="L5251" s="59"/>
    </row>
    <row r="5252" spans="2:12" customFormat="1" hidden="1">
      <c r="B5252" s="1" t="s">
        <v>4969</v>
      </c>
      <c r="C5252" s="4" t="s">
        <v>135</v>
      </c>
      <c r="D5252" s="10">
        <f>SUM(D5253:D5255)</f>
        <v>0</v>
      </c>
      <c r="E5252" s="16"/>
      <c r="F5252" s="96"/>
      <c r="G5252" s="10">
        <f>SUM(G5253:G5255)</f>
        <v>0</v>
      </c>
      <c r="H5252" s="16"/>
      <c r="I5252" s="96"/>
      <c r="J5252" s="10">
        <f>SUM(J5253:J5255)</f>
        <v>0</v>
      </c>
      <c r="L5252" s="59"/>
    </row>
    <row r="5253" spans="2:12" customFormat="1" hidden="1">
      <c r="B5253" s="5" t="s">
        <v>4970</v>
      </c>
      <c r="C5253" s="9" t="s">
        <v>137</v>
      </c>
      <c r="D5253" s="7">
        <v>0</v>
      </c>
      <c r="E5253" s="16"/>
      <c r="F5253" s="95"/>
      <c r="G5253" s="7">
        <v>0</v>
      </c>
      <c r="H5253" s="16"/>
      <c r="I5253" s="95"/>
      <c r="J5253" s="7">
        <v>0</v>
      </c>
      <c r="L5253" s="59"/>
    </row>
    <row r="5254" spans="2:12" customFormat="1" hidden="1">
      <c r="B5254" s="5" t="s">
        <v>4971</v>
      </c>
      <c r="C5254" s="9" t="s">
        <v>139</v>
      </c>
      <c r="D5254" s="7">
        <v>0</v>
      </c>
      <c r="E5254" s="16"/>
      <c r="F5254" s="95"/>
      <c r="G5254" s="7">
        <v>0</v>
      </c>
      <c r="H5254" s="16"/>
      <c r="I5254" s="95"/>
      <c r="J5254" s="7">
        <v>0</v>
      </c>
      <c r="L5254" s="59"/>
    </row>
    <row r="5255" spans="2:12" customFormat="1" hidden="1">
      <c r="B5255" s="5" t="s">
        <v>4972</v>
      </c>
      <c r="C5255" s="6" t="s">
        <v>141</v>
      </c>
      <c r="D5255" s="7">
        <v>0</v>
      </c>
      <c r="E5255" s="16"/>
      <c r="F5255" s="95"/>
      <c r="G5255" s="7">
        <v>0</v>
      </c>
      <c r="H5255" s="16"/>
      <c r="I5255" s="95"/>
      <c r="J5255" s="7">
        <v>0</v>
      </c>
      <c r="L5255" s="59"/>
    </row>
    <row r="5256" spans="2:12" customFormat="1" hidden="1">
      <c r="B5256" s="1" t="s">
        <v>4973</v>
      </c>
      <c r="C5256" s="4" t="s">
        <v>143</v>
      </c>
      <c r="D5256" s="3">
        <f>D5257+D5275+D5281+D5292+D5300+D5303+D5308+D5311</f>
        <v>0</v>
      </c>
      <c r="E5256" s="16"/>
      <c r="F5256" s="94"/>
      <c r="G5256" s="3">
        <f>G5257+G5275+G5281+G5292+G5300+G5303+G5308+G5311</f>
        <v>0</v>
      </c>
      <c r="H5256" s="16"/>
      <c r="I5256" s="94"/>
      <c r="J5256" s="3">
        <f>J5257+J5275+J5281+J5292+J5300+J5303+J5308+J5311</f>
        <v>0</v>
      </c>
      <c r="K5256" s="63"/>
      <c r="L5256" s="59"/>
    </row>
    <row r="5257" spans="2:12" customFormat="1" hidden="1">
      <c r="B5257" s="1" t="s">
        <v>4974</v>
      </c>
      <c r="C5257" s="4" t="s">
        <v>145</v>
      </c>
      <c r="D5257" s="3">
        <f>SUM(D5258:D5274)</f>
        <v>0</v>
      </c>
      <c r="E5257" s="16"/>
      <c r="F5257" s="94"/>
      <c r="G5257" s="3">
        <f>SUM(G5258:G5274)</f>
        <v>0</v>
      </c>
      <c r="H5257" s="16"/>
      <c r="I5257" s="94"/>
      <c r="J5257" s="3">
        <f>SUM(J5258:J5274)</f>
        <v>0</v>
      </c>
      <c r="K5257" s="63"/>
      <c r="L5257" s="59"/>
    </row>
    <row r="5258" spans="2:12" customFormat="1" hidden="1">
      <c r="B5258" s="5" t="s">
        <v>4975</v>
      </c>
      <c r="C5258" s="9" t="s">
        <v>147</v>
      </c>
      <c r="D5258" s="11">
        <v>0</v>
      </c>
      <c r="E5258" s="16"/>
      <c r="F5258" s="95"/>
      <c r="G5258" s="11">
        <v>0</v>
      </c>
      <c r="H5258" s="16"/>
      <c r="I5258" s="95"/>
      <c r="J5258" s="11">
        <v>0</v>
      </c>
      <c r="K5258" s="63"/>
      <c r="L5258" s="59"/>
    </row>
    <row r="5259" spans="2:12" customFormat="1" hidden="1">
      <c r="B5259" s="5" t="s">
        <v>4976</v>
      </c>
      <c r="C5259" s="9" t="s">
        <v>149</v>
      </c>
      <c r="D5259" s="7">
        <v>0</v>
      </c>
      <c r="E5259" s="16"/>
      <c r="F5259" s="95"/>
      <c r="G5259" s="7">
        <v>0</v>
      </c>
      <c r="H5259" s="16"/>
      <c r="I5259" s="95"/>
      <c r="J5259" s="7">
        <v>0</v>
      </c>
      <c r="L5259" s="59"/>
    </row>
    <row r="5260" spans="2:12" customFormat="1" hidden="1">
      <c r="B5260" s="5" t="s">
        <v>4977</v>
      </c>
      <c r="C5260" s="6" t="s">
        <v>151</v>
      </c>
      <c r="D5260" s="7">
        <v>0</v>
      </c>
      <c r="E5260" s="16"/>
      <c r="F5260" s="95"/>
      <c r="G5260" s="7">
        <v>0</v>
      </c>
      <c r="H5260" s="16"/>
      <c r="I5260" s="95"/>
      <c r="J5260" s="7">
        <v>0</v>
      </c>
      <c r="L5260" s="59"/>
    </row>
    <row r="5261" spans="2:12" customFormat="1" hidden="1">
      <c r="B5261" s="5" t="s">
        <v>4978</v>
      </c>
      <c r="C5261" s="9" t="s">
        <v>153</v>
      </c>
      <c r="D5261" s="7">
        <v>0</v>
      </c>
      <c r="E5261" s="16"/>
      <c r="F5261" s="95"/>
      <c r="G5261" s="7">
        <v>0</v>
      </c>
      <c r="H5261" s="16"/>
      <c r="I5261" s="95"/>
      <c r="J5261" s="7">
        <v>0</v>
      </c>
      <c r="L5261" s="59"/>
    </row>
    <row r="5262" spans="2:12" customFormat="1" hidden="1">
      <c r="B5262" s="5" t="s">
        <v>4979</v>
      </c>
      <c r="C5262" s="9" t="s">
        <v>155</v>
      </c>
      <c r="D5262" s="7">
        <v>0</v>
      </c>
      <c r="E5262" s="16"/>
      <c r="F5262" s="95"/>
      <c r="G5262" s="7">
        <v>0</v>
      </c>
      <c r="H5262" s="16"/>
      <c r="I5262" s="95"/>
      <c r="J5262" s="7">
        <v>0</v>
      </c>
      <c r="L5262" s="59"/>
    </row>
    <row r="5263" spans="2:12" customFormat="1" hidden="1">
      <c r="B5263" s="5" t="s">
        <v>4980</v>
      </c>
      <c r="C5263" s="6" t="s">
        <v>157</v>
      </c>
      <c r="D5263" s="7">
        <v>0</v>
      </c>
      <c r="E5263" s="16"/>
      <c r="F5263" s="95"/>
      <c r="G5263" s="7">
        <v>0</v>
      </c>
      <c r="H5263" s="16"/>
      <c r="I5263" s="95"/>
      <c r="J5263" s="7">
        <v>0</v>
      </c>
      <c r="L5263" s="59"/>
    </row>
    <row r="5264" spans="2:12" customFormat="1" hidden="1">
      <c r="B5264" s="5" t="s">
        <v>4981</v>
      </c>
      <c r="C5264" s="9" t="s">
        <v>159</v>
      </c>
      <c r="D5264" s="7">
        <v>0</v>
      </c>
      <c r="E5264" s="16"/>
      <c r="F5264" s="95"/>
      <c r="G5264" s="7">
        <v>0</v>
      </c>
      <c r="H5264" s="16"/>
      <c r="I5264" s="95"/>
      <c r="J5264" s="7">
        <v>0</v>
      </c>
      <c r="L5264" s="59"/>
    </row>
    <row r="5265" spans="2:12" customFormat="1" hidden="1">
      <c r="B5265" s="5" t="s">
        <v>4982</v>
      </c>
      <c r="C5265" s="9" t="s">
        <v>161</v>
      </c>
      <c r="D5265" s="7">
        <v>0</v>
      </c>
      <c r="E5265" s="16"/>
      <c r="F5265" s="95"/>
      <c r="G5265" s="7">
        <v>0</v>
      </c>
      <c r="H5265" s="16"/>
      <c r="I5265" s="95"/>
      <c r="J5265" s="7">
        <v>0</v>
      </c>
      <c r="L5265" s="59"/>
    </row>
    <row r="5266" spans="2:12" customFormat="1" hidden="1">
      <c r="B5266" s="5" t="s">
        <v>4983</v>
      </c>
      <c r="C5266" s="9" t="s">
        <v>163</v>
      </c>
      <c r="D5266" s="7">
        <v>0</v>
      </c>
      <c r="E5266" s="16"/>
      <c r="F5266" s="95"/>
      <c r="G5266" s="7">
        <v>0</v>
      </c>
      <c r="H5266" s="16"/>
      <c r="I5266" s="95"/>
      <c r="J5266" s="7">
        <v>0</v>
      </c>
      <c r="L5266" s="59"/>
    </row>
    <row r="5267" spans="2:12" customFormat="1" hidden="1">
      <c r="B5267" s="5" t="s">
        <v>4984</v>
      </c>
      <c r="C5267" s="9" t="s">
        <v>165</v>
      </c>
      <c r="D5267" s="7">
        <v>0</v>
      </c>
      <c r="E5267" s="16"/>
      <c r="F5267" s="95"/>
      <c r="G5267" s="7">
        <v>0</v>
      </c>
      <c r="H5267" s="16"/>
      <c r="I5267" s="95"/>
      <c r="J5267" s="7">
        <v>0</v>
      </c>
      <c r="L5267" s="59"/>
    </row>
    <row r="5268" spans="2:12" customFormat="1" hidden="1">
      <c r="B5268" s="5" t="s">
        <v>4985</v>
      </c>
      <c r="C5268" s="9" t="s">
        <v>167</v>
      </c>
      <c r="D5268" s="7">
        <v>0</v>
      </c>
      <c r="E5268" s="16"/>
      <c r="F5268" s="95"/>
      <c r="G5268" s="7">
        <v>0</v>
      </c>
      <c r="H5268" s="16"/>
      <c r="I5268" s="95"/>
      <c r="J5268" s="7">
        <v>0</v>
      </c>
      <c r="L5268" s="59"/>
    </row>
    <row r="5269" spans="2:12" customFormat="1" hidden="1">
      <c r="B5269" s="1" t="s">
        <v>4986</v>
      </c>
      <c r="C5269" s="4" t="s">
        <v>169</v>
      </c>
      <c r="D5269" s="7">
        <v>0</v>
      </c>
      <c r="E5269" s="16"/>
      <c r="F5269" s="95"/>
      <c r="G5269" s="7">
        <v>0</v>
      </c>
      <c r="H5269" s="16"/>
      <c r="I5269" s="95"/>
      <c r="J5269" s="7">
        <v>0</v>
      </c>
      <c r="L5269" s="59"/>
    </row>
    <row r="5270" spans="2:12" customFormat="1" hidden="1">
      <c r="B5270" s="5" t="s">
        <v>4987</v>
      </c>
      <c r="C5270" s="9" t="s">
        <v>171</v>
      </c>
      <c r="D5270" s="7">
        <v>0</v>
      </c>
      <c r="E5270" s="16"/>
      <c r="F5270" s="95"/>
      <c r="G5270" s="7">
        <v>0</v>
      </c>
      <c r="H5270" s="16"/>
      <c r="I5270" s="95"/>
      <c r="J5270" s="7">
        <v>0</v>
      </c>
      <c r="L5270" s="59"/>
    </row>
    <row r="5271" spans="2:12" customFormat="1" hidden="1">
      <c r="B5271" s="5" t="s">
        <v>4988</v>
      </c>
      <c r="C5271" s="9" t="s">
        <v>173</v>
      </c>
      <c r="D5271" s="7">
        <v>0</v>
      </c>
      <c r="E5271" s="16"/>
      <c r="F5271" s="95"/>
      <c r="G5271" s="7">
        <v>0</v>
      </c>
      <c r="H5271" s="16"/>
      <c r="I5271" s="95"/>
      <c r="J5271" s="7">
        <v>0</v>
      </c>
      <c r="L5271" s="59"/>
    </row>
    <row r="5272" spans="2:12" customFormat="1" hidden="1">
      <c r="B5272" s="5" t="s">
        <v>4989</v>
      </c>
      <c r="C5272" s="9" t="s">
        <v>175</v>
      </c>
      <c r="D5272" s="7">
        <v>0</v>
      </c>
      <c r="E5272" s="16"/>
      <c r="F5272" s="95"/>
      <c r="G5272" s="7">
        <v>0</v>
      </c>
      <c r="H5272" s="16"/>
      <c r="I5272" s="95"/>
      <c r="J5272" s="7">
        <v>0</v>
      </c>
      <c r="L5272" s="59"/>
    </row>
    <row r="5273" spans="2:12" customFormat="1" hidden="1">
      <c r="B5273" s="5" t="s">
        <v>4990</v>
      </c>
      <c r="C5273" s="9" t="s">
        <v>177</v>
      </c>
      <c r="D5273" s="7">
        <v>0</v>
      </c>
      <c r="E5273" s="16"/>
      <c r="F5273" s="95"/>
      <c r="G5273" s="7">
        <v>0</v>
      </c>
      <c r="H5273" s="16"/>
      <c r="I5273" s="95"/>
      <c r="J5273" s="7">
        <v>0</v>
      </c>
      <c r="L5273" s="59"/>
    </row>
    <row r="5274" spans="2:12" customFormat="1" hidden="1">
      <c r="B5274" s="5" t="s">
        <v>4991</v>
      </c>
      <c r="C5274" s="9" t="s">
        <v>179</v>
      </c>
      <c r="D5274" s="7">
        <v>0</v>
      </c>
      <c r="E5274" s="16"/>
      <c r="F5274" s="95"/>
      <c r="G5274" s="7">
        <v>0</v>
      </c>
      <c r="H5274" s="16"/>
      <c r="I5274" s="95"/>
      <c r="J5274" s="7">
        <v>0</v>
      </c>
      <c r="L5274" s="59"/>
    </row>
    <row r="5275" spans="2:12" customFormat="1" hidden="1">
      <c r="B5275" s="1" t="s">
        <v>4992</v>
      </c>
      <c r="C5275" s="4" t="s">
        <v>5451</v>
      </c>
      <c r="D5275" s="10">
        <f>SUM(D5276:D5280)</f>
        <v>0</v>
      </c>
      <c r="E5275" s="16"/>
      <c r="F5275" s="96"/>
      <c r="G5275" s="10">
        <f>SUM(G5276:G5280)</f>
        <v>0</v>
      </c>
      <c r="H5275" s="16"/>
      <c r="I5275" s="96"/>
      <c r="J5275" s="10">
        <f>SUM(J5276:J5280)</f>
        <v>0</v>
      </c>
      <c r="L5275" s="59"/>
    </row>
    <row r="5276" spans="2:12" customFormat="1" hidden="1">
      <c r="B5276" s="5" t="s">
        <v>4993</v>
      </c>
      <c r="C5276" s="9" t="s">
        <v>182</v>
      </c>
      <c r="D5276" s="7">
        <v>0</v>
      </c>
      <c r="E5276" s="16"/>
      <c r="F5276" s="95"/>
      <c r="G5276" s="7">
        <v>0</v>
      </c>
      <c r="H5276" s="16"/>
      <c r="I5276" s="95"/>
      <c r="J5276" s="7">
        <v>0</v>
      </c>
      <c r="L5276" s="59"/>
    </row>
    <row r="5277" spans="2:12" customFormat="1" hidden="1">
      <c r="B5277" s="5" t="s">
        <v>4994</v>
      </c>
      <c r="C5277" s="9" t="s">
        <v>184</v>
      </c>
      <c r="D5277" s="7">
        <v>0</v>
      </c>
      <c r="E5277" s="16"/>
      <c r="F5277" s="95"/>
      <c r="G5277" s="7">
        <v>0</v>
      </c>
      <c r="H5277" s="16"/>
      <c r="I5277" s="95"/>
      <c r="J5277" s="7">
        <v>0</v>
      </c>
      <c r="L5277" s="59"/>
    </row>
    <row r="5278" spans="2:12" customFormat="1" hidden="1">
      <c r="B5278" s="5" t="s">
        <v>4995</v>
      </c>
      <c r="C5278" s="9" t="s">
        <v>186</v>
      </c>
      <c r="D5278" s="7">
        <v>0</v>
      </c>
      <c r="E5278" s="16"/>
      <c r="F5278" s="95"/>
      <c r="G5278" s="7">
        <v>0</v>
      </c>
      <c r="H5278" s="16"/>
      <c r="I5278" s="95"/>
      <c r="J5278" s="7">
        <v>0</v>
      </c>
      <c r="L5278" s="59"/>
    </row>
    <row r="5279" spans="2:12" customFormat="1" hidden="1">
      <c r="B5279" s="5" t="s">
        <v>4996</v>
      </c>
      <c r="C5279" s="9" t="s">
        <v>189</v>
      </c>
      <c r="D5279" s="7">
        <v>0</v>
      </c>
      <c r="E5279" s="16"/>
      <c r="F5279" s="95"/>
      <c r="G5279" s="7">
        <v>0</v>
      </c>
      <c r="H5279" s="16"/>
      <c r="I5279" s="95"/>
      <c r="J5279" s="7">
        <v>0</v>
      </c>
      <c r="L5279" s="59"/>
    </row>
    <row r="5280" spans="2:12" customFormat="1" hidden="1">
      <c r="B5280" s="5" t="s">
        <v>4997</v>
      </c>
      <c r="C5280" s="9" t="s">
        <v>190</v>
      </c>
      <c r="D5280" s="7">
        <v>0</v>
      </c>
      <c r="E5280" s="16"/>
      <c r="F5280" s="95"/>
      <c r="G5280" s="7">
        <v>0</v>
      </c>
      <c r="H5280" s="16"/>
      <c r="I5280" s="95"/>
      <c r="J5280" s="7">
        <v>0</v>
      </c>
      <c r="L5280" s="59"/>
    </row>
    <row r="5281" spans="2:12" customFormat="1" hidden="1">
      <c r="B5281" s="1" t="s">
        <v>4998</v>
      </c>
      <c r="C5281" s="4" t="s">
        <v>192</v>
      </c>
      <c r="D5281" s="10">
        <f>SUM(D5282:D5291)</f>
        <v>0</v>
      </c>
      <c r="E5281" s="16"/>
      <c r="F5281" s="96"/>
      <c r="G5281" s="10">
        <f>SUM(G5282:G5291)</f>
        <v>0</v>
      </c>
      <c r="H5281" s="16"/>
      <c r="I5281" s="96"/>
      <c r="J5281" s="10">
        <f>SUM(J5282:J5291)</f>
        <v>0</v>
      </c>
      <c r="L5281" s="59"/>
    </row>
    <row r="5282" spans="2:12" customFormat="1" hidden="1">
      <c r="B5282" s="5" t="s">
        <v>4999</v>
      </c>
      <c r="C5282" s="9" t="s">
        <v>194</v>
      </c>
      <c r="D5282" s="7">
        <v>0</v>
      </c>
      <c r="E5282" s="16"/>
      <c r="F5282" s="95"/>
      <c r="G5282" s="7">
        <v>0</v>
      </c>
      <c r="H5282" s="16"/>
      <c r="I5282" s="95"/>
      <c r="J5282" s="7">
        <v>0</v>
      </c>
      <c r="L5282" s="59"/>
    </row>
    <row r="5283" spans="2:12" customFormat="1" hidden="1">
      <c r="B5283" s="5" t="s">
        <v>5000</v>
      </c>
      <c r="C5283" s="9" t="s">
        <v>196</v>
      </c>
      <c r="D5283" s="7">
        <v>0</v>
      </c>
      <c r="E5283" s="16"/>
      <c r="F5283" s="95"/>
      <c r="G5283" s="7">
        <v>0</v>
      </c>
      <c r="H5283" s="16"/>
      <c r="I5283" s="95"/>
      <c r="J5283" s="7">
        <v>0</v>
      </c>
      <c r="L5283" s="59"/>
    </row>
    <row r="5284" spans="2:12" customFormat="1" hidden="1">
      <c r="B5284" s="5" t="s">
        <v>5001</v>
      </c>
      <c r="C5284" s="9" t="s">
        <v>198</v>
      </c>
      <c r="D5284" s="7">
        <v>0</v>
      </c>
      <c r="E5284" s="16"/>
      <c r="F5284" s="95"/>
      <c r="G5284" s="7">
        <v>0</v>
      </c>
      <c r="H5284" s="16"/>
      <c r="I5284" s="95"/>
      <c r="J5284" s="7">
        <v>0</v>
      </c>
      <c r="L5284" s="59"/>
    </row>
    <row r="5285" spans="2:12" customFormat="1" hidden="1">
      <c r="B5285" s="5" t="s">
        <v>5002</v>
      </c>
      <c r="C5285" s="9" t="s">
        <v>200</v>
      </c>
      <c r="D5285" s="7">
        <v>0</v>
      </c>
      <c r="E5285" s="16"/>
      <c r="F5285" s="95"/>
      <c r="G5285" s="7">
        <v>0</v>
      </c>
      <c r="H5285" s="16"/>
      <c r="I5285" s="95"/>
      <c r="J5285" s="7">
        <v>0</v>
      </c>
      <c r="L5285" s="59"/>
    </row>
    <row r="5286" spans="2:12" customFormat="1" hidden="1">
      <c r="B5286" s="5" t="s">
        <v>5003</v>
      </c>
      <c r="C5286" s="9" t="s">
        <v>202</v>
      </c>
      <c r="D5286" s="7">
        <v>0</v>
      </c>
      <c r="E5286" s="16"/>
      <c r="F5286" s="95"/>
      <c r="G5286" s="7">
        <v>0</v>
      </c>
      <c r="H5286" s="16"/>
      <c r="I5286" s="95"/>
      <c r="J5286" s="7">
        <v>0</v>
      </c>
      <c r="L5286" s="59"/>
    </row>
    <row r="5287" spans="2:12" customFormat="1" hidden="1">
      <c r="B5287" s="5" t="s">
        <v>5004</v>
      </c>
      <c r="C5287" s="9" t="s">
        <v>204</v>
      </c>
      <c r="D5287" s="7">
        <v>0</v>
      </c>
      <c r="E5287" s="16"/>
      <c r="F5287" s="95"/>
      <c r="G5287" s="7">
        <v>0</v>
      </c>
      <c r="H5287" s="16"/>
      <c r="I5287" s="95"/>
      <c r="J5287" s="7">
        <v>0</v>
      </c>
      <c r="L5287" s="59"/>
    </row>
    <row r="5288" spans="2:12" customFormat="1" hidden="1">
      <c r="B5288" s="5" t="s">
        <v>5005</v>
      </c>
      <c r="C5288" s="9" t="s">
        <v>206</v>
      </c>
      <c r="D5288" s="7">
        <v>0</v>
      </c>
      <c r="E5288" s="16"/>
      <c r="F5288" s="95"/>
      <c r="G5288" s="7">
        <v>0</v>
      </c>
      <c r="H5288" s="16"/>
      <c r="I5288" s="95"/>
      <c r="J5288" s="7">
        <v>0</v>
      </c>
      <c r="L5288" s="59"/>
    </row>
    <row r="5289" spans="2:12" customFormat="1" hidden="1">
      <c r="B5289" s="5" t="s">
        <v>5006</v>
      </c>
      <c r="C5289" s="9" t="s">
        <v>208</v>
      </c>
      <c r="D5289" s="7">
        <v>0</v>
      </c>
      <c r="E5289" s="16"/>
      <c r="F5289" s="95"/>
      <c r="G5289" s="7">
        <v>0</v>
      </c>
      <c r="H5289" s="16"/>
      <c r="I5289" s="95"/>
      <c r="J5289" s="7">
        <v>0</v>
      </c>
      <c r="L5289" s="59"/>
    </row>
    <row r="5290" spans="2:12" customFormat="1" hidden="1">
      <c r="B5290" s="5" t="s">
        <v>5007</v>
      </c>
      <c r="C5290" s="9" t="s">
        <v>210</v>
      </c>
      <c r="D5290" s="7">
        <v>0</v>
      </c>
      <c r="E5290" s="16"/>
      <c r="F5290" s="95"/>
      <c r="G5290" s="7">
        <v>0</v>
      </c>
      <c r="H5290" s="16"/>
      <c r="I5290" s="95"/>
      <c r="J5290" s="7">
        <v>0</v>
      </c>
      <c r="L5290" s="59"/>
    </row>
    <row r="5291" spans="2:12" customFormat="1" hidden="1">
      <c r="B5291" s="5" t="s">
        <v>5008</v>
      </c>
      <c r="C5291" s="9" t="s">
        <v>212</v>
      </c>
      <c r="D5291" s="7">
        <v>0</v>
      </c>
      <c r="E5291" s="16"/>
      <c r="F5291" s="95"/>
      <c r="G5291" s="7">
        <v>0</v>
      </c>
      <c r="H5291" s="16"/>
      <c r="I5291" s="95"/>
      <c r="J5291" s="7">
        <v>0</v>
      </c>
      <c r="L5291" s="59"/>
    </row>
    <row r="5292" spans="2:12" customFormat="1" hidden="1">
      <c r="B5292" s="1" t="s">
        <v>5009</v>
      </c>
      <c r="C5292" s="4" t="s">
        <v>214</v>
      </c>
      <c r="D5292" s="10">
        <f>SUM(D5293:D5299)</f>
        <v>0</v>
      </c>
      <c r="E5292" s="16"/>
      <c r="F5292" s="96"/>
      <c r="G5292" s="10">
        <f>SUM(G5293:G5299)</f>
        <v>0</v>
      </c>
      <c r="H5292" s="16"/>
      <c r="I5292" s="96"/>
      <c r="J5292" s="10">
        <f>SUM(J5293:J5299)</f>
        <v>0</v>
      </c>
      <c r="L5292" s="59"/>
    </row>
    <row r="5293" spans="2:12" customFormat="1" hidden="1">
      <c r="B5293" s="5" t="s">
        <v>5010</v>
      </c>
      <c r="C5293" s="9" t="s">
        <v>216</v>
      </c>
      <c r="D5293" s="7">
        <v>0</v>
      </c>
      <c r="E5293" s="16"/>
      <c r="F5293" s="95"/>
      <c r="G5293" s="7">
        <v>0</v>
      </c>
      <c r="H5293" s="16"/>
      <c r="I5293" s="95"/>
      <c r="J5293" s="7">
        <v>0</v>
      </c>
      <c r="L5293" s="59"/>
    </row>
    <row r="5294" spans="2:12" customFormat="1" hidden="1">
      <c r="B5294" s="5" t="s">
        <v>5010</v>
      </c>
      <c r="C5294" s="9" t="s">
        <v>218</v>
      </c>
      <c r="D5294" s="7">
        <v>0</v>
      </c>
      <c r="E5294" s="16"/>
      <c r="F5294" s="95"/>
      <c r="G5294" s="7">
        <v>0</v>
      </c>
      <c r="H5294" s="16"/>
      <c r="I5294" s="95"/>
      <c r="J5294" s="7">
        <v>0</v>
      </c>
      <c r="L5294" s="59"/>
    </row>
    <row r="5295" spans="2:12" customFormat="1" hidden="1">
      <c r="B5295" s="5" t="s">
        <v>5011</v>
      </c>
      <c r="C5295" s="9" t="s">
        <v>220</v>
      </c>
      <c r="D5295" s="7">
        <v>0</v>
      </c>
      <c r="E5295" s="16"/>
      <c r="F5295" s="95"/>
      <c r="G5295" s="7">
        <v>0</v>
      </c>
      <c r="H5295" s="16"/>
      <c r="I5295" s="95"/>
      <c r="J5295" s="7">
        <v>0</v>
      </c>
      <c r="L5295" s="59"/>
    </row>
    <row r="5296" spans="2:12" customFormat="1" hidden="1">
      <c r="B5296" s="5" t="s">
        <v>5012</v>
      </c>
      <c r="C5296" s="9" t="s">
        <v>222</v>
      </c>
      <c r="D5296" s="7">
        <v>0</v>
      </c>
      <c r="E5296" s="16"/>
      <c r="F5296" s="95"/>
      <c r="G5296" s="7">
        <v>0</v>
      </c>
      <c r="H5296" s="16"/>
      <c r="I5296" s="95"/>
      <c r="J5296" s="7">
        <v>0</v>
      </c>
      <c r="L5296" s="59"/>
    </row>
    <row r="5297" spans="2:12" customFormat="1" hidden="1">
      <c r="B5297" s="5" t="s">
        <v>5013</v>
      </c>
      <c r="C5297" s="9" t="s">
        <v>224</v>
      </c>
      <c r="D5297" s="7">
        <v>0</v>
      </c>
      <c r="E5297" s="16"/>
      <c r="F5297" s="95"/>
      <c r="G5297" s="7">
        <v>0</v>
      </c>
      <c r="H5297" s="16"/>
      <c r="I5297" s="95"/>
      <c r="J5297" s="7">
        <v>0</v>
      </c>
      <c r="L5297" s="59"/>
    </row>
    <row r="5298" spans="2:12" customFormat="1" hidden="1">
      <c r="B5298" s="5" t="s">
        <v>5014</v>
      </c>
      <c r="C5298" s="9" t="s">
        <v>226</v>
      </c>
      <c r="D5298" s="7">
        <v>0</v>
      </c>
      <c r="E5298" s="16"/>
      <c r="F5298" s="95"/>
      <c r="G5298" s="7">
        <v>0</v>
      </c>
      <c r="H5298" s="16"/>
      <c r="I5298" s="95"/>
      <c r="J5298" s="7">
        <v>0</v>
      </c>
      <c r="L5298" s="59"/>
    </row>
    <row r="5299" spans="2:12" customFormat="1" hidden="1">
      <c r="B5299" s="5" t="s">
        <v>5015</v>
      </c>
      <c r="C5299" s="9" t="s">
        <v>228</v>
      </c>
      <c r="D5299" s="7">
        <v>0</v>
      </c>
      <c r="E5299" s="16"/>
      <c r="F5299" s="95"/>
      <c r="G5299" s="7">
        <v>0</v>
      </c>
      <c r="H5299" s="16"/>
      <c r="I5299" s="95"/>
      <c r="J5299" s="7">
        <v>0</v>
      </c>
      <c r="L5299" s="59"/>
    </row>
    <row r="5300" spans="2:12" customFormat="1" hidden="1">
      <c r="B5300" s="1" t="s">
        <v>5016</v>
      </c>
      <c r="C5300" s="4" t="s">
        <v>230</v>
      </c>
      <c r="D5300" s="60">
        <f>SUM(D5301:D5302)</f>
        <v>0</v>
      </c>
      <c r="E5300" s="16"/>
      <c r="F5300" s="96"/>
      <c r="G5300" s="60">
        <f>SUM(G5301:G5302)</f>
        <v>0</v>
      </c>
      <c r="H5300" s="16"/>
      <c r="I5300" s="96"/>
      <c r="J5300" s="60">
        <f>SUM(J5301:J5302)</f>
        <v>0</v>
      </c>
      <c r="K5300" s="63"/>
      <c r="L5300" s="59"/>
    </row>
    <row r="5301" spans="2:12" customFormat="1" hidden="1">
      <c r="B5301" s="5" t="s">
        <v>5017</v>
      </c>
      <c r="C5301" s="9" t="s">
        <v>232</v>
      </c>
      <c r="D5301" s="11">
        <v>0</v>
      </c>
      <c r="E5301" s="16"/>
      <c r="F5301" s="95"/>
      <c r="G5301" s="11">
        <v>0</v>
      </c>
      <c r="H5301" s="16"/>
      <c r="I5301" s="95"/>
      <c r="J5301" s="11">
        <v>0</v>
      </c>
      <c r="K5301" s="63"/>
      <c r="L5301" s="59"/>
    </row>
    <row r="5302" spans="2:12" customFormat="1" hidden="1">
      <c r="B5302" s="5" t="s">
        <v>5018</v>
      </c>
      <c r="C5302" s="9" t="s">
        <v>234</v>
      </c>
      <c r="D5302" s="7">
        <v>0</v>
      </c>
      <c r="E5302" s="16"/>
      <c r="F5302" s="95"/>
      <c r="G5302" s="7">
        <v>0</v>
      </c>
      <c r="H5302" s="16"/>
      <c r="I5302" s="95"/>
      <c r="J5302" s="7">
        <v>0</v>
      </c>
      <c r="L5302" s="59"/>
    </row>
    <row r="5303" spans="2:12" customFormat="1" hidden="1">
      <c r="B5303" s="1" t="s">
        <v>5019</v>
      </c>
      <c r="C5303" s="4" t="s">
        <v>236</v>
      </c>
      <c r="D5303" s="10">
        <f>SUM(D5304:D5307)</f>
        <v>0</v>
      </c>
      <c r="E5303" s="16"/>
      <c r="F5303" s="96"/>
      <c r="G5303" s="10">
        <f>SUM(G5304:G5307)</f>
        <v>0</v>
      </c>
      <c r="H5303" s="16"/>
      <c r="I5303" s="96"/>
      <c r="J5303" s="10">
        <f>SUM(J5304:J5307)</f>
        <v>0</v>
      </c>
      <c r="L5303" s="59"/>
    </row>
    <row r="5304" spans="2:12" customFormat="1" hidden="1">
      <c r="B5304" s="5" t="s">
        <v>5020</v>
      </c>
      <c r="C5304" s="9" t="s">
        <v>238</v>
      </c>
      <c r="D5304" s="7">
        <v>0</v>
      </c>
      <c r="E5304" s="16"/>
      <c r="F5304" s="95"/>
      <c r="G5304" s="7">
        <v>0</v>
      </c>
      <c r="H5304" s="16"/>
      <c r="I5304" s="95"/>
      <c r="J5304" s="7">
        <v>0</v>
      </c>
      <c r="L5304" s="59"/>
    </row>
    <row r="5305" spans="2:12" customFormat="1" hidden="1">
      <c r="B5305" s="5" t="s">
        <v>5021</v>
      </c>
      <c r="C5305" s="9" t="s">
        <v>240</v>
      </c>
      <c r="D5305" s="7">
        <v>0</v>
      </c>
      <c r="E5305" s="16"/>
      <c r="F5305" s="95"/>
      <c r="G5305" s="7">
        <v>0</v>
      </c>
      <c r="H5305" s="16"/>
      <c r="I5305" s="95"/>
      <c r="J5305" s="7">
        <v>0</v>
      </c>
      <c r="L5305" s="59"/>
    </row>
    <row r="5306" spans="2:12" customFormat="1" hidden="1">
      <c r="B5306" s="5" t="s">
        <v>5022</v>
      </c>
      <c r="C5306" s="9" t="s">
        <v>242</v>
      </c>
      <c r="D5306" s="7">
        <v>0</v>
      </c>
      <c r="E5306" s="16"/>
      <c r="F5306" s="95"/>
      <c r="G5306" s="7">
        <v>0</v>
      </c>
      <c r="H5306" s="16"/>
      <c r="I5306" s="95"/>
      <c r="J5306" s="7">
        <v>0</v>
      </c>
      <c r="L5306" s="59"/>
    </row>
    <row r="5307" spans="2:12" customFormat="1" hidden="1">
      <c r="B5307" s="5" t="s">
        <v>5023</v>
      </c>
      <c r="C5307" s="9" t="s">
        <v>244</v>
      </c>
      <c r="D5307" s="7">
        <v>0</v>
      </c>
      <c r="E5307" s="16"/>
      <c r="F5307" s="95"/>
      <c r="G5307" s="7">
        <v>0</v>
      </c>
      <c r="H5307" s="16"/>
      <c r="I5307" s="95"/>
      <c r="J5307" s="7">
        <v>0</v>
      </c>
      <c r="L5307" s="59"/>
    </row>
    <row r="5308" spans="2:12" customFormat="1" hidden="1">
      <c r="B5308" s="1" t="s">
        <v>5024</v>
      </c>
      <c r="C5308" s="4" t="s">
        <v>246</v>
      </c>
      <c r="D5308" s="10">
        <f>SUM(D5309:D5310)</f>
        <v>0</v>
      </c>
      <c r="E5308" s="16"/>
      <c r="F5308" s="96"/>
      <c r="G5308" s="10">
        <f>SUM(G5309:G5310)</f>
        <v>0</v>
      </c>
      <c r="H5308" s="16"/>
      <c r="I5308" s="96"/>
      <c r="J5308" s="10">
        <f>SUM(J5309:J5310)</f>
        <v>0</v>
      </c>
      <c r="L5308" s="59"/>
    </row>
    <row r="5309" spans="2:12" customFormat="1" hidden="1">
      <c r="B5309" s="5" t="s">
        <v>5025</v>
      </c>
      <c r="C5309" s="9" t="s">
        <v>248</v>
      </c>
      <c r="D5309" s="7">
        <v>0</v>
      </c>
      <c r="E5309" s="16"/>
      <c r="F5309" s="95"/>
      <c r="G5309" s="7">
        <v>0</v>
      </c>
      <c r="H5309" s="16"/>
      <c r="I5309" s="95"/>
      <c r="J5309" s="7">
        <v>0</v>
      </c>
      <c r="L5309" s="59"/>
    </row>
    <row r="5310" spans="2:12" customFormat="1" hidden="1">
      <c r="B5310" s="5" t="s">
        <v>5026</v>
      </c>
      <c r="C5310" s="9" t="s">
        <v>250</v>
      </c>
      <c r="D5310" s="7">
        <v>0</v>
      </c>
      <c r="E5310" s="16"/>
      <c r="F5310" s="95"/>
      <c r="G5310" s="7">
        <v>0</v>
      </c>
      <c r="H5310" s="16"/>
      <c r="I5310" s="95"/>
      <c r="J5310" s="7">
        <v>0</v>
      </c>
      <c r="L5310" s="59"/>
    </row>
    <row r="5311" spans="2:12" customFormat="1" hidden="1">
      <c r="B5311" s="1" t="s">
        <v>5027</v>
      </c>
      <c r="C5311" s="4" t="s">
        <v>252</v>
      </c>
      <c r="D5311" s="10">
        <f>SUM(D5312:D5320)</f>
        <v>0</v>
      </c>
      <c r="E5311" s="16"/>
      <c r="F5311" s="96"/>
      <c r="G5311" s="10">
        <f>SUM(G5312:G5320)</f>
        <v>0</v>
      </c>
      <c r="H5311" s="16"/>
      <c r="I5311" s="96"/>
      <c r="J5311" s="10">
        <f>SUM(J5312:J5320)</f>
        <v>0</v>
      </c>
      <c r="L5311" s="59"/>
    </row>
    <row r="5312" spans="2:12" customFormat="1" hidden="1">
      <c r="B5312" s="5" t="s">
        <v>5028</v>
      </c>
      <c r="C5312" s="9" t="s">
        <v>254</v>
      </c>
      <c r="D5312" s="7">
        <v>0</v>
      </c>
      <c r="E5312" s="16"/>
      <c r="F5312" s="95"/>
      <c r="G5312" s="7">
        <v>0</v>
      </c>
      <c r="H5312" s="16"/>
      <c r="I5312" s="95"/>
      <c r="J5312" s="7">
        <v>0</v>
      </c>
      <c r="L5312" s="59"/>
    </row>
    <row r="5313" spans="2:12" customFormat="1" hidden="1">
      <c r="B5313" s="5" t="s">
        <v>5029</v>
      </c>
      <c r="C5313" s="9" t="s">
        <v>256</v>
      </c>
      <c r="D5313" s="7">
        <v>0</v>
      </c>
      <c r="E5313" s="16"/>
      <c r="F5313" s="95"/>
      <c r="G5313" s="7">
        <v>0</v>
      </c>
      <c r="H5313" s="16"/>
      <c r="I5313" s="95"/>
      <c r="J5313" s="7">
        <v>0</v>
      </c>
      <c r="L5313" s="59"/>
    </row>
    <row r="5314" spans="2:12" customFormat="1" hidden="1">
      <c r="B5314" s="5" t="s">
        <v>5030</v>
      </c>
      <c r="C5314" s="9" t="s">
        <v>258</v>
      </c>
      <c r="D5314" s="7">
        <v>0</v>
      </c>
      <c r="E5314" s="16"/>
      <c r="F5314" s="95"/>
      <c r="G5314" s="7">
        <v>0</v>
      </c>
      <c r="H5314" s="16"/>
      <c r="I5314" s="95"/>
      <c r="J5314" s="7">
        <v>0</v>
      </c>
      <c r="L5314" s="59"/>
    </row>
    <row r="5315" spans="2:12" customFormat="1" hidden="1">
      <c r="B5315" s="5" t="s">
        <v>5031</v>
      </c>
      <c r="C5315" s="9" t="s">
        <v>260</v>
      </c>
      <c r="D5315" s="7">
        <v>0</v>
      </c>
      <c r="E5315" s="16"/>
      <c r="F5315" s="95"/>
      <c r="G5315" s="7">
        <v>0</v>
      </c>
      <c r="H5315" s="16"/>
      <c r="I5315" s="95"/>
      <c r="J5315" s="7">
        <v>0</v>
      </c>
      <c r="L5315" s="59"/>
    </row>
    <row r="5316" spans="2:12" customFormat="1" hidden="1">
      <c r="B5316" s="5" t="s">
        <v>5032</v>
      </c>
      <c r="C5316" s="9" t="s">
        <v>262</v>
      </c>
      <c r="D5316" s="7">
        <v>0</v>
      </c>
      <c r="E5316" s="16"/>
      <c r="F5316" s="95"/>
      <c r="G5316" s="7">
        <v>0</v>
      </c>
      <c r="H5316" s="16"/>
      <c r="I5316" s="95"/>
      <c r="J5316" s="7">
        <v>0</v>
      </c>
      <c r="L5316" s="59"/>
    </row>
    <row r="5317" spans="2:12" customFormat="1" hidden="1">
      <c r="B5317" s="5" t="s">
        <v>5033</v>
      </c>
      <c r="C5317" s="9" t="s">
        <v>264</v>
      </c>
      <c r="D5317" s="7">
        <v>0</v>
      </c>
      <c r="E5317" s="16"/>
      <c r="F5317" s="95"/>
      <c r="G5317" s="7">
        <v>0</v>
      </c>
      <c r="H5317" s="16"/>
      <c r="I5317" s="95"/>
      <c r="J5317" s="7">
        <v>0</v>
      </c>
      <c r="L5317" s="59"/>
    </row>
    <row r="5318" spans="2:12" customFormat="1" hidden="1">
      <c r="B5318" s="5" t="s">
        <v>5034</v>
      </c>
      <c r="C5318" s="9" t="s">
        <v>266</v>
      </c>
      <c r="D5318" s="7">
        <v>0</v>
      </c>
      <c r="E5318" s="16"/>
      <c r="F5318" s="95"/>
      <c r="G5318" s="7">
        <v>0</v>
      </c>
      <c r="H5318" s="16"/>
      <c r="I5318" s="95"/>
      <c r="J5318" s="7">
        <v>0</v>
      </c>
      <c r="L5318" s="59"/>
    </row>
    <row r="5319" spans="2:12" customFormat="1" hidden="1">
      <c r="B5319" s="5" t="s">
        <v>5035</v>
      </c>
      <c r="C5319" s="9" t="s">
        <v>268</v>
      </c>
      <c r="D5319" s="7">
        <v>0</v>
      </c>
      <c r="E5319" s="16"/>
      <c r="F5319" s="95"/>
      <c r="G5319" s="7">
        <v>0</v>
      </c>
      <c r="H5319" s="16"/>
      <c r="I5319" s="95"/>
      <c r="J5319" s="7">
        <v>0</v>
      </c>
      <c r="L5319" s="59"/>
    </row>
    <row r="5320" spans="2:12" customFormat="1" hidden="1">
      <c r="B5320" s="5" t="s">
        <v>5036</v>
      </c>
      <c r="C5320" s="9" t="s">
        <v>270</v>
      </c>
      <c r="D5320" s="7">
        <v>0</v>
      </c>
      <c r="E5320" s="16"/>
      <c r="F5320" s="95"/>
      <c r="G5320" s="7">
        <v>0</v>
      </c>
      <c r="H5320" s="16"/>
      <c r="I5320" s="95"/>
      <c r="J5320" s="7">
        <v>0</v>
      </c>
      <c r="L5320" s="59"/>
    </row>
    <row r="5321" spans="2:12" customFormat="1" hidden="1">
      <c r="B5321" s="1" t="s">
        <v>5037</v>
      </c>
      <c r="C5321" s="4" t="s">
        <v>271</v>
      </c>
      <c r="D5321" s="3">
        <f>D5322+D5334+D5345+D5356+D5370+D5381+D5389+D5402+D5408</f>
        <v>0</v>
      </c>
      <c r="E5321" s="16"/>
      <c r="F5321" s="94"/>
      <c r="G5321" s="3">
        <f>G5322+G5334+G5345+G5356+G5370+G5381+G5389+G5402+G5408</f>
        <v>0</v>
      </c>
      <c r="H5321" s="16"/>
      <c r="I5321" s="94"/>
      <c r="J5321" s="3">
        <f>J5322+J5334+J5345+J5356+J5370+J5381+J5389+J5402+J5408</f>
        <v>0</v>
      </c>
      <c r="L5321" s="59"/>
    </row>
    <row r="5322" spans="2:12" customFormat="1" hidden="1">
      <c r="B5322" s="1" t="s">
        <v>5038</v>
      </c>
      <c r="C5322" s="4" t="s">
        <v>273</v>
      </c>
      <c r="D5322" s="10">
        <f>SUM(D5323:D5333)</f>
        <v>0</v>
      </c>
      <c r="E5322" s="16"/>
      <c r="F5322" s="96"/>
      <c r="G5322" s="10">
        <f>SUM(G5323:G5333)</f>
        <v>0</v>
      </c>
      <c r="H5322" s="16"/>
      <c r="I5322" s="96"/>
      <c r="J5322" s="10">
        <f>SUM(J5323:J5333)</f>
        <v>0</v>
      </c>
      <c r="L5322" s="59"/>
    </row>
    <row r="5323" spans="2:12" customFormat="1" hidden="1">
      <c r="B5323" s="5" t="s">
        <v>5039</v>
      </c>
      <c r="C5323" s="9" t="s">
        <v>275</v>
      </c>
      <c r="D5323" s="7">
        <v>0</v>
      </c>
      <c r="E5323" s="16"/>
      <c r="F5323" s="95"/>
      <c r="G5323" s="7">
        <v>0</v>
      </c>
      <c r="H5323" s="16"/>
      <c r="I5323" s="95"/>
      <c r="J5323" s="7">
        <v>0</v>
      </c>
      <c r="L5323" s="59"/>
    </row>
    <row r="5324" spans="2:12" customFormat="1" hidden="1">
      <c r="B5324" s="5" t="s">
        <v>5040</v>
      </c>
      <c r="C5324" s="9" t="s">
        <v>277</v>
      </c>
      <c r="D5324" s="7">
        <v>0</v>
      </c>
      <c r="E5324" s="16"/>
      <c r="F5324" s="95"/>
      <c r="G5324" s="7">
        <v>0</v>
      </c>
      <c r="H5324" s="16"/>
      <c r="I5324" s="95"/>
      <c r="J5324" s="7">
        <v>0</v>
      </c>
      <c r="L5324" s="59"/>
    </row>
    <row r="5325" spans="2:12" customFormat="1" hidden="1">
      <c r="B5325" s="5" t="s">
        <v>5041</v>
      </c>
      <c r="C5325" s="9" t="s">
        <v>279</v>
      </c>
      <c r="D5325" s="7">
        <v>0</v>
      </c>
      <c r="E5325" s="16"/>
      <c r="F5325" s="95"/>
      <c r="G5325" s="7">
        <v>0</v>
      </c>
      <c r="H5325" s="16"/>
      <c r="I5325" s="95"/>
      <c r="J5325" s="7">
        <v>0</v>
      </c>
      <c r="L5325" s="59"/>
    </row>
    <row r="5326" spans="2:12" customFormat="1" hidden="1">
      <c r="B5326" s="5" t="s">
        <v>5042</v>
      </c>
      <c r="C5326" s="9" t="s">
        <v>281</v>
      </c>
      <c r="D5326" s="7">
        <v>0</v>
      </c>
      <c r="E5326" s="16"/>
      <c r="F5326" s="95"/>
      <c r="G5326" s="7">
        <v>0</v>
      </c>
      <c r="H5326" s="16"/>
      <c r="I5326" s="95"/>
      <c r="J5326" s="7">
        <v>0</v>
      </c>
      <c r="L5326" s="59"/>
    </row>
    <row r="5327" spans="2:12" customFormat="1" hidden="1">
      <c r="B5327" s="5" t="s">
        <v>5043</v>
      </c>
      <c r="C5327" s="9" t="s">
        <v>283</v>
      </c>
      <c r="D5327" s="7">
        <v>0</v>
      </c>
      <c r="E5327" s="16"/>
      <c r="F5327" s="95"/>
      <c r="G5327" s="7">
        <v>0</v>
      </c>
      <c r="H5327" s="16"/>
      <c r="I5327" s="95"/>
      <c r="J5327" s="7">
        <v>0</v>
      </c>
      <c r="L5327" s="59"/>
    </row>
    <row r="5328" spans="2:12" customFormat="1" hidden="1">
      <c r="B5328" s="5" t="s">
        <v>5044</v>
      </c>
      <c r="C5328" s="9" t="s">
        <v>285</v>
      </c>
      <c r="D5328" s="7">
        <v>0</v>
      </c>
      <c r="E5328" s="16"/>
      <c r="F5328" s="95"/>
      <c r="G5328" s="7">
        <v>0</v>
      </c>
      <c r="H5328" s="16"/>
      <c r="I5328" s="95"/>
      <c r="J5328" s="7">
        <v>0</v>
      </c>
      <c r="L5328" s="59"/>
    </row>
    <row r="5329" spans="2:12" customFormat="1" hidden="1">
      <c r="B5329" s="5" t="s">
        <v>5045</v>
      </c>
      <c r="C5329" s="9" t="s">
        <v>287</v>
      </c>
      <c r="D5329" s="7">
        <v>0</v>
      </c>
      <c r="E5329" s="16"/>
      <c r="F5329" s="95"/>
      <c r="G5329" s="7">
        <v>0</v>
      </c>
      <c r="H5329" s="16"/>
      <c r="I5329" s="95"/>
      <c r="J5329" s="7">
        <v>0</v>
      </c>
      <c r="L5329" s="59"/>
    </row>
    <row r="5330" spans="2:12" customFormat="1" hidden="1">
      <c r="B5330" s="5" t="s">
        <v>5046</v>
      </c>
      <c r="C5330" s="9" t="s">
        <v>289</v>
      </c>
      <c r="D5330" s="7">
        <v>0</v>
      </c>
      <c r="E5330" s="16"/>
      <c r="F5330" s="95"/>
      <c r="G5330" s="7">
        <v>0</v>
      </c>
      <c r="H5330" s="16"/>
      <c r="I5330" s="95"/>
      <c r="J5330" s="7">
        <v>0</v>
      </c>
      <c r="L5330" s="59"/>
    </row>
    <row r="5331" spans="2:12" customFormat="1" hidden="1">
      <c r="B5331" s="5" t="s">
        <v>5047</v>
      </c>
      <c r="C5331" s="9" t="s">
        <v>291</v>
      </c>
      <c r="D5331" s="7">
        <v>0</v>
      </c>
      <c r="E5331" s="16"/>
      <c r="F5331" s="95"/>
      <c r="G5331" s="7">
        <v>0</v>
      </c>
      <c r="H5331" s="16"/>
      <c r="I5331" s="95"/>
      <c r="J5331" s="7">
        <v>0</v>
      </c>
      <c r="L5331" s="59"/>
    </row>
    <row r="5332" spans="2:12" customFormat="1" hidden="1">
      <c r="B5332" s="5" t="s">
        <v>5048</v>
      </c>
      <c r="C5332" s="9" t="s">
        <v>293</v>
      </c>
      <c r="D5332" s="7">
        <v>0</v>
      </c>
      <c r="E5332" s="16"/>
      <c r="F5332" s="95"/>
      <c r="G5332" s="7">
        <v>0</v>
      </c>
      <c r="H5332" s="16"/>
      <c r="I5332" s="95"/>
      <c r="J5332" s="7">
        <v>0</v>
      </c>
      <c r="L5332" s="59"/>
    </row>
    <row r="5333" spans="2:12" customFormat="1" hidden="1">
      <c r="B5333" s="5" t="s">
        <v>5049</v>
      </c>
      <c r="C5333" s="9" t="s">
        <v>295</v>
      </c>
      <c r="D5333" s="7">
        <v>0</v>
      </c>
      <c r="E5333" s="16"/>
      <c r="F5333" s="95"/>
      <c r="G5333" s="7">
        <v>0</v>
      </c>
      <c r="H5333" s="16"/>
      <c r="I5333" s="95"/>
      <c r="J5333" s="7">
        <v>0</v>
      </c>
      <c r="L5333" s="59"/>
    </row>
    <row r="5334" spans="2:12" customFormat="1" hidden="1">
      <c r="B5334" s="1" t="s">
        <v>5050</v>
      </c>
      <c r="C5334" s="4" t="s">
        <v>297</v>
      </c>
      <c r="D5334" s="10">
        <f>SUM(D5335:D5344)</f>
        <v>0</v>
      </c>
      <c r="E5334" s="16"/>
      <c r="F5334" s="96"/>
      <c r="G5334" s="10">
        <f>SUM(G5335:G5344)</f>
        <v>0</v>
      </c>
      <c r="H5334" s="16"/>
      <c r="I5334" s="96"/>
      <c r="J5334" s="10">
        <f>SUM(J5335:J5344)</f>
        <v>0</v>
      </c>
      <c r="L5334" s="59"/>
    </row>
    <row r="5335" spans="2:12" customFormat="1" hidden="1">
      <c r="B5335" s="5" t="s">
        <v>5051</v>
      </c>
      <c r="C5335" s="9" t="s">
        <v>299</v>
      </c>
      <c r="D5335" s="7">
        <v>0</v>
      </c>
      <c r="E5335" s="16"/>
      <c r="F5335" s="95"/>
      <c r="G5335" s="7">
        <v>0</v>
      </c>
      <c r="H5335" s="16"/>
      <c r="I5335" s="95"/>
      <c r="J5335" s="7">
        <v>0</v>
      </c>
      <c r="L5335" s="59"/>
    </row>
    <row r="5336" spans="2:12" customFormat="1" hidden="1">
      <c r="B5336" s="5" t="s">
        <v>5052</v>
      </c>
      <c r="C5336" s="9" t="s">
        <v>301</v>
      </c>
      <c r="D5336" s="7">
        <v>0</v>
      </c>
      <c r="E5336" s="16"/>
      <c r="F5336" s="95"/>
      <c r="G5336" s="7">
        <v>0</v>
      </c>
      <c r="H5336" s="16"/>
      <c r="I5336" s="95"/>
      <c r="J5336" s="7">
        <v>0</v>
      </c>
      <c r="L5336" s="59"/>
    </row>
    <row r="5337" spans="2:12" customFormat="1" hidden="1">
      <c r="B5337" s="5" t="s">
        <v>5053</v>
      </c>
      <c r="C5337" s="9" t="s">
        <v>303</v>
      </c>
      <c r="D5337" s="7">
        <v>0</v>
      </c>
      <c r="E5337" s="16"/>
      <c r="F5337" s="95"/>
      <c r="G5337" s="7">
        <v>0</v>
      </c>
      <c r="H5337" s="16"/>
      <c r="I5337" s="95"/>
      <c r="J5337" s="7">
        <v>0</v>
      </c>
      <c r="L5337" s="59"/>
    </row>
    <row r="5338" spans="2:12" customFormat="1" hidden="1">
      <c r="B5338" s="5" t="s">
        <v>5054</v>
      </c>
      <c r="C5338" s="9" t="s">
        <v>305</v>
      </c>
      <c r="D5338" s="7">
        <v>0</v>
      </c>
      <c r="E5338" s="16"/>
      <c r="F5338" s="95"/>
      <c r="G5338" s="7">
        <v>0</v>
      </c>
      <c r="H5338" s="16"/>
      <c r="I5338" s="95"/>
      <c r="J5338" s="7">
        <v>0</v>
      </c>
      <c r="L5338" s="59"/>
    </row>
    <row r="5339" spans="2:12" customFormat="1" hidden="1">
      <c r="B5339" s="5" t="s">
        <v>5055</v>
      </c>
      <c r="C5339" s="9" t="s">
        <v>307</v>
      </c>
      <c r="D5339" s="7">
        <v>0</v>
      </c>
      <c r="E5339" s="16"/>
      <c r="F5339" s="95"/>
      <c r="G5339" s="7">
        <v>0</v>
      </c>
      <c r="H5339" s="16"/>
      <c r="I5339" s="95"/>
      <c r="J5339" s="7">
        <v>0</v>
      </c>
      <c r="L5339" s="59"/>
    </row>
    <row r="5340" spans="2:12" customFormat="1" hidden="1">
      <c r="B5340" s="5" t="s">
        <v>5056</v>
      </c>
      <c r="C5340" s="9" t="s">
        <v>309</v>
      </c>
      <c r="D5340" s="7">
        <v>0</v>
      </c>
      <c r="E5340" s="16"/>
      <c r="F5340" s="95"/>
      <c r="G5340" s="7">
        <v>0</v>
      </c>
      <c r="H5340" s="16"/>
      <c r="I5340" s="95"/>
      <c r="J5340" s="7">
        <v>0</v>
      </c>
      <c r="L5340" s="59"/>
    </row>
    <row r="5341" spans="2:12" customFormat="1" hidden="1">
      <c r="B5341" s="5" t="s">
        <v>5057</v>
      </c>
      <c r="C5341" s="9" t="s">
        <v>311</v>
      </c>
      <c r="D5341" s="7">
        <v>0</v>
      </c>
      <c r="E5341" s="16"/>
      <c r="F5341" s="95"/>
      <c r="G5341" s="7">
        <v>0</v>
      </c>
      <c r="H5341" s="16"/>
      <c r="I5341" s="95"/>
      <c r="J5341" s="7">
        <v>0</v>
      </c>
      <c r="L5341" s="59"/>
    </row>
    <row r="5342" spans="2:12" customFormat="1" hidden="1">
      <c r="B5342" s="5" t="s">
        <v>5058</v>
      </c>
      <c r="C5342" s="9" t="s">
        <v>313</v>
      </c>
      <c r="D5342" s="7">
        <v>0</v>
      </c>
      <c r="E5342" s="16"/>
      <c r="F5342" s="95"/>
      <c r="G5342" s="7">
        <v>0</v>
      </c>
      <c r="H5342" s="16"/>
      <c r="I5342" s="95"/>
      <c r="J5342" s="7">
        <v>0</v>
      </c>
      <c r="L5342" s="59"/>
    </row>
    <row r="5343" spans="2:12" customFormat="1" hidden="1">
      <c r="B5343" s="5" t="s">
        <v>5059</v>
      </c>
      <c r="C5343" s="9" t="s">
        <v>315</v>
      </c>
      <c r="D5343" s="7">
        <v>0</v>
      </c>
      <c r="E5343" s="16"/>
      <c r="F5343" s="95"/>
      <c r="G5343" s="7">
        <v>0</v>
      </c>
      <c r="H5343" s="16"/>
      <c r="I5343" s="95"/>
      <c r="J5343" s="7">
        <v>0</v>
      </c>
      <c r="L5343" s="59"/>
    </row>
    <row r="5344" spans="2:12" customFormat="1" hidden="1">
      <c r="B5344" s="5" t="s">
        <v>5060</v>
      </c>
      <c r="C5344" s="9" t="s">
        <v>317</v>
      </c>
      <c r="D5344" s="7">
        <v>0</v>
      </c>
      <c r="E5344" s="16"/>
      <c r="F5344" s="95"/>
      <c r="G5344" s="7">
        <v>0</v>
      </c>
      <c r="H5344" s="16"/>
      <c r="I5344" s="95"/>
      <c r="J5344" s="7">
        <v>0</v>
      </c>
      <c r="L5344" s="59"/>
    </row>
    <row r="5345" spans="2:12" customFormat="1" hidden="1">
      <c r="B5345" s="1" t="s">
        <v>5061</v>
      </c>
      <c r="C5345" s="4" t="s">
        <v>5452</v>
      </c>
      <c r="D5345" s="10">
        <f>SUM(D5346:D5355)</f>
        <v>0</v>
      </c>
      <c r="E5345" s="16"/>
      <c r="F5345" s="96"/>
      <c r="G5345" s="10">
        <f>SUM(G5346:G5355)</f>
        <v>0</v>
      </c>
      <c r="H5345" s="16"/>
      <c r="I5345" s="96"/>
      <c r="J5345" s="10">
        <f>SUM(J5346:J5355)</f>
        <v>0</v>
      </c>
      <c r="L5345" s="59"/>
    </row>
    <row r="5346" spans="2:12" customFormat="1" hidden="1">
      <c r="B5346" s="5" t="s">
        <v>5062</v>
      </c>
      <c r="C5346" s="9" t="s">
        <v>320</v>
      </c>
      <c r="D5346" s="7">
        <v>0</v>
      </c>
      <c r="E5346" s="16"/>
      <c r="F5346" s="95"/>
      <c r="G5346" s="7">
        <v>0</v>
      </c>
      <c r="H5346" s="16"/>
      <c r="I5346" s="95"/>
      <c r="J5346" s="7">
        <v>0</v>
      </c>
      <c r="L5346" s="59"/>
    </row>
    <row r="5347" spans="2:12" customFormat="1" hidden="1">
      <c r="B5347" s="5" t="s">
        <v>5063</v>
      </c>
      <c r="C5347" s="9" t="s">
        <v>322</v>
      </c>
      <c r="D5347" s="7">
        <v>0</v>
      </c>
      <c r="E5347" s="16"/>
      <c r="F5347" s="95"/>
      <c r="G5347" s="7">
        <v>0</v>
      </c>
      <c r="H5347" s="16"/>
      <c r="I5347" s="95"/>
      <c r="J5347" s="7">
        <v>0</v>
      </c>
      <c r="L5347" s="59"/>
    </row>
    <row r="5348" spans="2:12" customFormat="1" hidden="1">
      <c r="B5348" s="5" t="s">
        <v>5064</v>
      </c>
      <c r="C5348" s="9" t="s">
        <v>324</v>
      </c>
      <c r="D5348" s="7">
        <v>0</v>
      </c>
      <c r="E5348" s="16"/>
      <c r="F5348" s="95"/>
      <c r="G5348" s="7">
        <v>0</v>
      </c>
      <c r="H5348" s="16"/>
      <c r="I5348" s="95"/>
      <c r="J5348" s="7">
        <v>0</v>
      </c>
      <c r="L5348" s="59"/>
    </row>
    <row r="5349" spans="2:12" customFormat="1" hidden="1">
      <c r="B5349" s="5" t="s">
        <v>5065</v>
      </c>
      <c r="C5349" s="9" t="s">
        <v>326</v>
      </c>
      <c r="D5349" s="7">
        <v>0</v>
      </c>
      <c r="E5349" s="16"/>
      <c r="F5349" s="95"/>
      <c r="G5349" s="7">
        <v>0</v>
      </c>
      <c r="H5349" s="16"/>
      <c r="I5349" s="95"/>
      <c r="J5349" s="7">
        <v>0</v>
      </c>
      <c r="L5349" s="59"/>
    </row>
    <row r="5350" spans="2:12" customFormat="1" hidden="1">
      <c r="B5350" s="5" t="s">
        <v>5066</v>
      </c>
      <c r="C5350" s="9" t="s">
        <v>328</v>
      </c>
      <c r="D5350" s="7">
        <v>0</v>
      </c>
      <c r="E5350" s="16"/>
      <c r="F5350" s="95"/>
      <c r="G5350" s="7">
        <v>0</v>
      </c>
      <c r="H5350" s="16"/>
      <c r="I5350" s="95"/>
      <c r="J5350" s="7">
        <v>0</v>
      </c>
      <c r="L5350" s="59"/>
    </row>
    <row r="5351" spans="2:12" customFormat="1" hidden="1">
      <c r="B5351" s="5" t="s">
        <v>5067</v>
      </c>
      <c r="C5351" s="9" t="s">
        <v>330</v>
      </c>
      <c r="D5351" s="7">
        <v>0</v>
      </c>
      <c r="E5351" s="16"/>
      <c r="F5351" s="95"/>
      <c r="G5351" s="7">
        <v>0</v>
      </c>
      <c r="H5351" s="16"/>
      <c r="I5351" s="95"/>
      <c r="J5351" s="7">
        <v>0</v>
      </c>
      <c r="L5351" s="59"/>
    </row>
    <row r="5352" spans="2:12" customFormat="1" hidden="1">
      <c r="B5352" s="5" t="s">
        <v>5068</v>
      </c>
      <c r="C5352" s="9" t="s">
        <v>332</v>
      </c>
      <c r="D5352" s="7">
        <v>0</v>
      </c>
      <c r="E5352" s="16"/>
      <c r="F5352" s="95"/>
      <c r="G5352" s="7">
        <v>0</v>
      </c>
      <c r="H5352" s="16"/>
      <c r="I5352" s="95"/>
      <c r="J5352" s="7">
        <v>0</v>
      </c>
      <c r="L5352" s="59"/>
    </row>
    <row r="5353" spans="2:12" customFormat="1" hidden="1">
      <c r="B5353" s="5" t="s">
        <v>5069</v>
      </c>
      <c r="C5353" s="9" t="s">
        <v>334</v>
      </c>
      <c r="D5353" s="7">
        <v>0</v>
      </c>
      <c r="E5353" s="16"/>
      <c r="F5353" s="95"/>
      <c r="G5353" s="7">
        <v>0</v>
      </c>
      <c r="H5353" s="16"/>
      <c r="I5353" s="95"/>
      <c r="J5353" s="7">
        <v>0</v>
      </c>
      <c r="L5353" s="59"/>
    </row>
    <row r="5354" spans="2:12" customFormat="1" hidden="1">
      <c r="B5354" s="5" t="s">
        <v>5070</v>
      </c>
      <c r="C5354" s="9" t="s">
        <v>336</v>
      </c>
      <c r="D5354" s="7">
        <v>0</v>
      </c>
      <c r="E5354" s="16"/>
      <c r="F5354" s="95"/>
      <c r="G5354" s="7">
        <v>0</v>
      </c>
      <c r="H5354" s="16"/>
      <c r="I5354" s="95"/>
      <c r="J5354" s="7">
        <v>0</v>
      </c>
      <c r="L5354" s="59"/>
    </row>
    <row r="5355" spans="2:12" customFormat="1" hidden="1">
      <c r="B5355" s="5" t="s">
        <v>5071</v>
      </c>
      <c r="C5355" s="9" t="s">
        <v>338</v>
      </c>
      <c r="D5355" s="7">
        <v>0</v>
      </c>
      <c r="E5355" s="16"/>
      <c r="F5355" s="95"/>
      <c r="G5355" s="7">
        <v>0</v>
      </c>
      <c r="H5355" s="16"/>
      <c r="I5355" s="95"/>
      <c r="J5355" s="7">
        <v>0</v>
      </c>
      <c r="L5355" s="59"/>
    </row>
    <row r="5356" spans="2:12" customFormat="1" hidden="1">
      <c r="B5356" s="1" t="s">
        <v>5072</v>
      </c>
      <c r="C5356" s="4" t="s">
        <v>340</v>
      </c>
      <c r="D5356" s="10">
        <f>SUM(D5357:D5369)</f>
        <v>0</v>
      </c>
      <c r="E5356" s="16"/>
      <c r="F5356" s="96"/>
      <c r="G5356" s="10">
        <f>SUM(G5357:G5369)</f>
        <v>0</v>
      </c>
      <c r="H5356" s="16"/>
      <c r="I5356" s="96"/>
      <c r="J5356" s="10">
        <f>SUM(J5357:J5369)</f>
        <v>0</v>
      </c>
      <c r="L5356" s="59"/>
    </row>
    <row r="5357" spans="2:12" customFormat="1" hidden="1">
      <c r="B5357" s="5" t="s">
        <v>5438</v>
      </c>
      <c r="C5357" s="9" t="s">
        <v>341</v>
      </c>
      <c r="D5357" s="7">
        <v>0</v>
      </c>
      <c r="E5357" s="16"/>
      <c r="F5357" s="95"/>
      <c r="G5357" s="7">
        <v>0</v>
      </c>
      <c r="H5357" s="16"/>
      <c r="I5357" s="95"/>
      <c r="J5357" s="7">
        <v>0</v>
      </c>
      <c r="L5357" s="59"/>
    </row>
    <row r="5358" spans="2:12" customFormat="1" hidden="1">
      <c r="B5358" s="5" t="s">
        <v>5439</v>
      </c>
      <c r="C5358" s="9" t="s">
        <v>342</v>
      </c>
      <c r="D5358" s="7">
        <v>0</v>
      </c>
      <c r="E5358" s="16"/>
      <c r="F5358" s="95"/>
      <c r="G5358" s="7">
        <v>0</v>
      </c>
      <c r="H5358" s="16"/>
      <c r="I5358" s="95"/>
      <c r="J5358" s="7">
        <v>0</v>
      </c>
      <c r="L5358" s="59"/>
    </row>
    <row r="5359" spans="2:12" customFormat="1" hidden="1">
      <c r="B5359" s="5" t="s">
        <v>5440</v>
      </c>
      <c r="C5359" s="9" t="s">
        <v>343</v>
      </c>
      <c r="D5359" s="7">
        <v>0</v>
      </c>
      <c r="E5359" s="16"/>
      <c r="F5359" s="95"/>
      <c r="G5359" s="7">
        <v>0</v>
      </c>
      <c r="H5359" s="16"/>
      <c r="I5359" s="95"/>
      <c r="J5359" s="7">
        <v>0</v>
      </c>
      <c r="L5359" s="59"/>
    </row>
    <row r="5360" spans="2:12" customFormat="1" hidden="1">
      <c r="B5360" s="5" t="s">
        <v>5441</v>
      </c>
      <c r="C5360" s="9" t="s">
        <v>344</v>
      </c>
      <c r="D5360" s="7">
        <v>0</v>
      </c>
      <c r="E5360" s="16"/>
      <c r="F5360" s="95"/>
      <c r="G5360" s="7">
        <v>0</v>
      </c>
      <c r="H5360" s="16"/>
      <c r="I5360" s="95"/>
      <c r="J5360" s="7">
        <v>0</v>
      </c>
      <c r="L5360" s="59"/>
    </row>
    <row r="5361" spans="2:12" customFormat="1" hidden="1">
      <c r="B5361" s="5" t="s">
        <v>5442</v>
      </c>
      <c r="C5361" s="9" t="s">
        <v>345</v>
      </c>
      <c r="D5361" s="7">
        <v>0</v>
      </c>
      <c r="E5361" s="16"/>
      <c r="F5361" s="95"/>
      <c r="G5361" s="7">
        <v>0</v>
      </c>
      <c r="H5361" s="16"/>
      <c r="I5361" s="95"/>
      <c r="J5361" s="7">
        <v>0</v>
      </c>
      <c r="L5361" s="59"/>
    </row>
    <row r="5362" spans="2:12" customFormat="1" hidden="1">
      <c r="B5362" s="5" t="s">
        <v>5443</v>
      </c>
      <c r="C5362" s="9" t="s">
        <v>346</v>
      </c>
      <c r="D5362" s="7">
        <v>0</v>
      </c>
      <c r="E5362" s="16"/>
      <c r="F5362" s="95"/>
      <c r="G5362" s="7">
        <v>0</v>
      </c>
      <c r="H5362" s="16"/>
      <c r="I5362" s="95"/>
      <c r="J5362" s="7">
        <v>0</v>
      </c>
      <c r="L5362" s="59"/>
    </row>
    <row r="5363" spans="2:12" customFormat="1" hidden="1">
      <c r="B5363" s="5" t="s">
        <v>5444</v>
      </c>
      <c r="C5363" s="9" t="s">
        <v>347</v>
      </c>
      <c r="D5363" s="7">
        <v>0</v>
      </c>
      <c r="E5363" s="16"/>
      <c r="F5363" s="95"/>
      <c r="G5363" s="7">
        <v>0</v>
      </c>
      <c r="H5363" s="16"/>
      <c r="I5363" s="95"/>
      <c r="J5363" s="7">
        <v>0</v>
      </c>
      <c r="L5363" s="59"/>
    </row>
    <row r="5364" spans="2:12" customFormat="1" hidden="1">
      <c r="B5364" s="5" t="s">
        <v>5445</v>
      </c>
      <c r="C5364" s="9" t="s">
        <v>348</v>
      </c>
      <c r="D5364" s="7">
        <v>0</v>
      </c>
      <c r="E5364" s="16"/>
      <c r="F5364" s="95"/>
      <c r="G5364" s="7">
        <v>0</v>
      </c>
      <c r="H5364" s="16"/>
      <c r="I5364" s="95"/>
      <c r="J5364" s="7">
        <v>0</v>
      </c>
      <c r="L5364" s="59"/>
    </row>
    <row r="5365" spans="2:12" customFormat="1" hidden="1">
      <c r="B5365" s="5" t="s">
        <v>5446</v>
      </c>
      <c r="C5365" s="9" t="s">
        <v>349</v>
      </c>
      <c r="D5365" s="7">
        <v>0</v>
      </c>
      <c r="E5365" s="16"/>
      <c r="F5365" s="95"/>
      <c r="G5365" s="7">
        <v>0</v>
      </c>
      <c r="H5365" s="16"/>
      <c r="I5365" s="95"/>
      <c r="J5365" s="7">
        <v>0</v>
      </c>
      <c r="L5365" s="59"/>
    </row>
    <row r="5366" spans="2:12" customFormat="1" hidden="1">
      <c r="B5366" s="5" t="s">
        <v>5447</v>
      </c>
      <c r="C5366" s="9" t="s">
        <v>350</v>
      </c>
      <c r="D5366" s="7">
        <v>0</v>
      </c>
      <c r="E5366" s="16"/>
      <c r="F5366" s="95"/>
      <c r="G5366" s="7">
        <v>0</v>
      </c>
      <c r="H5366" s="16"/>
      <c r="I5366" s="95"/>
      <c r="J5366" s="7">
        <v>0</v>
      </c>
      <c r="L5366" s="59"/>
    </row>
    <row r="5367" spans="2:12" customFormat="1" hidden="1">
      <c r="B5367" s="5" t="s">
        <v>5448</v>
      </c>
      <c r="C5367" s="9" t="s">
        <v>351</v>
      </c>
      <c r="D5367" s="7">
        <v>0</v>
      </c>
      <c r="E5367" s="16"/>
      <c r="F5367" s="95"/>
      <c r="G5367" s="7">
        <v>0</v>
      </c>
      <c r="H5367" s="16"/>
      <c r="I5367" s="95"/>
      <c r="J5367" s="7">
        <v>0</v>
      </c>
      <c r="L5367" s="59"/>
    </row>
    <row r="5368" spans="2:12" customFormat="1" hidden="1">
      <c r="B5368" s="5" t="s">
        <v>5449</v>
      </c>
      <c r="C5368" s="9" t="s">
        <v>352</v>
      </c>
      <c r="D5368" s="7">
        <v>0</v>
      </c>
      <c r="E5368" s="16"/>
      <c r="F5368" s="95"/>
      <c r="G5368" s="7">
        <v>0</v>
      </c>
      <c r="H5368" s="16"/>
      <c r="I5368" s="95"/>
      <c r="J5368" s="7">
        <v>0</v>
      </c>
      <c r="L5368" s="59"/>
    </row>
    <row r="5369" spans="2:12" customFormat="1" hidden="1">
      <c r="B5369" s="5" t="s">
        <v>5450</v>
      </c>
      <c r="C5369" s="9" t="s">
        <v>353</v>
      </c>
      <c r="D5369" s="7">
        <v>0</v>
      </c>
      <c r="E5369" s="16"/>
      <c r="F5369" s="95"/>
      <c r="G5369" s="7">
        <v>0</v>
      </c>
      <c r="H5369" s="16"/>
      <c r="I5369" s="95"/>
      <c r="J5369" s="7">
        <v>0</v>
      </c>
      <c r="L5369" s="59"/>
    </row>
    <row r="5370" spans="2:12" customFormat="1" hidden="1">
      <c r="B5370" s="1" t="s">
        <v>5073</v>
      </c>
      <c r="C5370" s="4" t="s">
        <v>355</v>
      </c>
      <c r="D5370" s="10">
        <f>SUM(D5371:D5380)</f>
        <v>0</v>
      </c>
      <c r="E5370" s="16"/>
      <c r="F5370" s="96"/>
      <c r="G5370" s="10">
        <f>SUM(G5371:G5380)</f>
        <v>0</v>
      </c>
      <c r="H5370" s="16"/>
      <c r="I5370" s="96"/>
      <c r="J5370" s="10">
        <f>SUM(J5371:J5380)</f>
        <v>0</v>
      </c>
      <c r="L5370" s="59"/>
    </row>
    <row r="5371" spans="2:12" customFormat="1" hidden="1">
      <c r="B5371" s="5" t="s">
        <v>5074</v>
      </c>
      <c r="C5371" s="9" t="s">
        <v>357</v>
      </c>
      <c r="D5371" s="7">
        <v>0</v>
      </c>
      <c r="E5371" s="16"/>
      <c r="F5371" s="95"/>
      <c r="G5371" s="7">
        <v>0</v>
      </c>
      <c r="H5371" s="16"/>
      <c r="I5371" s="95"/>
      <c r="J5371" s="7">
        <v>0</v>
      </c>
      <c r="L5371" s="59"/>
    </row>
    <row r="5372" spans="2:12" customFormat="1" hidden="1">
      <c r="B5372" s="5" t="s">
        <v>5074</v>
      </c>
      <c r="C5372" s="9" t="s">
        <v>359</v>
      </c>
      <c r="D5372" s="7">
        <v>0</v>
      </c>
      <c r="E5372" s="16"/>
      <c r="F5372" s="95"/>
      <c r="G5372" s="7">
        <v>0</v>
      </c>
      <c r="H5372" s="16"/>
      <c r="I5372" s="95"/>
      <c r="J5372" s="7">
        <v>0</v>
      </c>
      <c r="L5372" s="59"/>
    </row>
    <row r="5373" spans="2:12" customFormat="1" hidden="1">
      <c r="B5373" s="5" t="s">
        <v>5075</v>
      </c>
      <c r="C5373" s="9" t="s">
        <v>361</v>
      </c>
      <c r="D5373" s="7">
        <v>0</v>
      </c>
      <c r="E5373" s="16"/>
      <c r="F5373" s="95"/>
      <c r="G5373" s="7">
        <v>0</v>
      </c>
      <c r="H5373" s="16"/>
      <c r="I5373" s="95"/>
      <c r="J5373" s="7">
        <v>0</v>
      </c>
      <c r="L5373" s="59"/>
    </row>
    <row r="5374" spans="2:12" customFormat="1" hidden="1">
      <c r="B5374" s="5" t="s">
        <v>5076</v>
      </c>
      <c r="C5374" s="9" t="s">
        <v>363</v>
      </c>
      <c r="D5374" s="7">
        <v>0</v>
      </c>
      <c r="E5374" s="16"/>
      <c r="F5374" s="95"/>
      <c r="G5374" s="7">
        <v>0</v>
      </c>
      <c r="H5374" s="16"/>
      <c r="I5374" s="95"/>
      <c r="J5374" s="7">
        <v>0</v>
      </c>
      <c r="L5374" s="59"/>
    </row>
    <row r="5375" spans="2:12" customFormat="1" hidden="1">
      <c r="B5375" s="5" t="s">
        <v>5077</v>
      </c>
      <c r="C5375" s="9" t="s">
        <v>365</v>
      </c>
      <c r="D5375" s="7">
        <v>0</v>
      </c>
      <c r="E5375" s="16"/>
      <c r="F5375" s="95"/>
      <c r="G5375" s="7">
        <v>0</v>
      </c>
      <c r="H5375" s="16"/>
      <c r="I5375" s="95"/>
      <c r="J5375" s="7">
        <v>0</v>
      </c>
      <c r="L5375" s="59"/>
    </row>
    <row r="5376" spans="2:12" customFormat="1" hidden="1">
      <c r="B5376" s="5" t="s">
        <v>5078</v>
      </c>
      <c r="C5376" s="9" t="s">
        <v>367</v>
      </c>
      <c r="D5376" s="7">
        <v>0</v>
      </c>
      <c r="E5376" s="16"/>
      <c r="F5376" s="95"/>
      <c r="G5376" s="7">
        <v>0</v>
      </c>
      <c r="H5376" s="16"/>
      <c r="I5376" s="95"/>
      <c r="J5376" s="7">
        <v>0</v>
      </c>
      <c r="L5376" s="59"/>
    </row>
    <row r="5377" spans="2:12" customFormat="1" hidden="1">
      <c r="B5377" s="5" t="s">
        <v>5079</v>
      </c>
      <c r="C5377" s="9" t="s">
        <v>369</v>
      </c>
      <c r="D5377" s="7">
        <v>0</v>
      </c>
      <c r="E5377" s="16"/>
      <c r="F5377" s="95"/>
      <c r="G5377" s="7">
        <v>0</v>
      </c>
      <c r="H5377" s="16"/>
      <c r="I5377" s="95"/>
      <c r="J5377" s="7">
        <v>0</v>
      </c>
      <c r="L5377" s="59"/>
    </row>
    <row r="5378" spans="2:12" customFormat="1" hidden="1">
      <c r="B5378" s="5" t="s">
        <v>5080</v>
      </c>
      <c r="C5378" s="9" t="s">
        <v>371</v>
      </c>
      <c r="D5378" s="7">
        <v>0</v>
      </c>
      <c r="E5378" s="16"/>
      <c r="F5378" s="95"/>
      <c r="G5378" s="7">
        <v>0</v>
      </c>
      <c r="H5378" s="16"/>
      <c r="I5378" s="95"/>
      <c r="J5378" s="7">
        <v>0</v>
      </c>
      <c r="L5378" s="59"/>
    </row>
    <row r="5379" spans="2:12" customFormat="1" hidden="1">
      <c r="B5379" s="5" t="s">
        <v>5081</v>
      </c>
      <c r="C5379" s="9" t="s">
        <v>373</v>
      </c>
      <c r="D5379" s="7">
        <v>0</v>
      </c>
      <c r="E5379" s="16"/>
      <c r="F5379" s="95"/>
      <c r="G5379" s="7">
        <v>0</v>
      </c>
      <c r="H5379" s="16"/>
      <c r="I5379" s="95"/>
      <c r="J5379" s="7">
        <v>0</v>
      </c>
      <c r="L5379" s="59"/>
    </row>
    <row r="5380" spans="2:12" customFormat="1" hidden="1">
      <c r="B5380" s="5" t="s">
        <v>5082</v>
      </c>
      <c r="C5380" s="9" t="s">
        <v>375</v>
      </c>
      <c r="D5380" s="7">
        <v>0</v>
      </c>
      <c r="E5380" s="16"/>
      <c r="F5380" s="95"/>
      <c r="G5380" s="7">
        <v>0</v>
      </c>
      <c r="H5380" s="16"/>
      <c r="I5380" s="95"/>
      <c r="J5380" s="7">
        <v>0</v>
      </c>
      <c r="L5380" s="59"/>
    </row>
    <row r="5381" spans="2:12" customFormat="1" hidden="1">
      <c r="B5381" s="1" t="s">
        <v>5083</v>
      </c>
      <c r="C5381" s="4" t="s">
        <v>376</v>
      </c>
      <c r="D5381" s="10">
        <f>SUM(D5382:D5388)</f>
        <v>0</v>
      </c>
      <c r="E5381" s="16"/>
      <c r="F5381" s="96"/>
      <c r="G5381" s="10">
        <f>SUM(G5382:G5388)</f>
        <v>0</v>
      </c>
      <c r="H5381" s="16"/>
      <c r="I5381" s="96"/>
      <c r="J5381" s="10">
        <f>SUM(J5382:J5388)</f>
        <v>0</v>
      </c>
      <c r="L5381" s="59"/>
    </row>
    <row r="5382" spans="2:12" customFormat="1" hidden="1">
      <c r="B5382" s="5" t="s">
        <v>5084</v>
      </c>
      <c r="C5382" s="9" t="s">
        <v>378</v>
      </c>
      <c r="D5382" s="7">
        <v>0</v>
      </c>
      <c r="E5382" s="16"/>
      <c r="F5382" s="95"/>
      <c r="G5382" s="7">
        <v>0</v>
      </c>
      <c r="H5382" s="16"/>
      <c r="I5382" s="95"/>
      <c r="J5382" s="7">
        <v>0</v>
      </c>
      <c r="L5382" s="59"/>
    </row>
    <row r="5383" spans="2:12" customFormat="1" hidden="1">
      <c r="B5383" s="5" t="s">
        <v>5085</v>
      </c>
      <c r="C5383" s="9" t="s">
        <v>379</v>
      </c>
      <c r="D5383" s="7">
        <v>0</v>
      </c>
      <c r="E5383" s="16"/>
      <c r="F5383" s="95"/>
      <c r="G5383" s="7">
        <v>0</v>
      </c>
      <c r="H5383" s="16"/>
      <c r="I5383" s="95"/>
      <c r="J5383" s="7">
        <v>0</v>
      </c>
      <c r="L5383" s="59"/>
    </row>
    <row r="5384" spans="2:12" customFormat="1" hidden="1">
      <c r="B5384" s="5" t="s">
        <v>5086</v>
      </c>
      <c r="C5384" s="9" t="s">
        <v>381</v>
      </c>
      <c r="D5384" s="7">
        <v>0</v>
      </c>
      <c r="E5384" s="16"/>
      <c r="F5384" s="95"/>
      <c r="G5384" s="7">
        <v>0</v>
      </c>
      <c r="H5384" s="16"/>
      <c r="I5384" s="95"/>
      <c r="J5384" s="7">
        <v>0</v>
      </c>
      <c r="L5384" s="59"/>
    </row>
    <row r="5385" spans="2:12" customFormat="1" hidden="1">
      <c r="B5385" s="5" t="s">
        <v>5087</v>
      </c>
      <c r="C5385" s="9" t="s">
        <v>383</v>
      </c>
      <c r="D5385" s="7">
        <v>0</v>
      </c>
      <c r="E5385" s="16"/>
      <c r="F5385" s="95"/>
      <c r="G5385" s="7">
        <v>0</v>
      </c>
      <c r="H5385" s="16"/>
      <c r="I5385" s="95"/>
      <c r="J5385" s="7">
        <v>0</v>
      </c>
      <c r="L5385" s="59"/>
    </row>
    <row r="5386" spans="2:12" customFormat="1" hidden="1">
      <c r="B5386" s="5" t="s">
        <v>5088</v>
      </c>
      <c r="C5386" s="9" t="s">
        <v>384</v>
      </c>
      <c r="D5386" s="7">
        <v>0</v>
      </c>
      <c r="E5386" s="16"/>
      <c r="F5386" s="95"/>
      <c r="G5386" s="7">
        <v>0</v>
      </c>
      <c r="H5386" s="16"/>
      <c r="I5386" s="95"/>
      <c r="J5386" s="7">
        <v>0</v>
      </c>
      <c r="L5386" s="59"/>
    </row>
    <row r="5387" spans="2:12" customFormat="1" hidden="1">
      <c r="B5387" s="5" t="s">
        <v>5089</v>
      </c>
      <c r="C5387" s="9" t="s">
        <v>386</v>
      </c>
      <c r="D5387" s="7">
        <v>0</v>
      </c>
      <c r="E5387" s="16"/>
      <c r="F5387" s="95"/>
      <c r="G5387" s="7">
        <v>0</v>
      </c>
      <c r="H5387" s="16"/>
      <c r="I5387" s="95"/>
      <c r="J5387" s="7">
        <v>0</v>
      </c>
      <c r="L5387" s="59"/>
    </row>
    <row r="5388" spans="2:12" customFormat="1" hidden="1">
      <c r="B5388" s="5" t="s">
        <v>5090</v>
      </c>
      <c r="C5388" s="9" t="s">
        <v>388</v>
      </c>
      <c r="D5388" s="7">
        <v>0</v>
      </c>
      <c r="E5388" s="16"/>
      <c r="F5388" s="95"/>
      <c r="G5388" s="7">
        <v>0</v>
      </c>
      <c r="H5388" s="16"/>
      <c r="I5388" s="95"/>
      <c r="J5388" s="7">
        <v>0</v>
      </c>
      <c r="L5388" s="59"/>
    </row>
    <row r="5389" spans="2:12" customFormat="1" hidden="1">
      <c r="B5389" s="1" t="s">
        <v>5091</v>
      </c>
      <c r="C5389" s="4" t="s">
        <v>390</v>
      </c>
      <c r="D5389" s="10">
        <f>SUM(D5390:D5401)</f>
        <v>0</v>
      </c>
      <c r="E5389" s="16"/>
      <c r="F5389" s="96"/>
      <c r="G5389" s="10">
        <f>SUM(G5390:G5401)</f>
        <v>0</v>
      </c>
      <c r="H5389" s="16"/>
      <c r="I5389" s="96"/>
      <c r="J5389" s="10">
        <f>SUM(J5390:J5401)</f>
        <v>0</v>
      </c>
      <c r="L5389" s="59"/>
    </row>
    <row r="5390" spans="2:12" customFormat="1" hidden="1">
      <c r="B5390" s="5" t="s">
        <v>5092</v>
      </c>
      <c r="C5390" s="9" t="s">
        <v>392</v>
      </c>
      <c r="D5390" s="7">
        <v>0</v>
      </c>
      <c r="E5390" s="16"/>
      <c r="F5390" s="95"/>
      <c r="G5390" s="7">
        <v>0</v>
      </c>
      <c r="H5390" s="16"/>
      <c r="I5390" s="95"/>
      <c r="J5390" s="7">
        <v>0</v>
      </c>
      <c r="L5390" s="59"/>
    </row>
    <row r="5391" spans="2:12" customFormat="1" hidden="1">
      <c r="B5391" s="5" t="s">
        <v>5093</v>
      </c>
      <c r="C5391" s="9" t="s">
        <v>394</v>
      </c>
      <c r="D5391" s="7">
        <v>0</v>
      </c>
      <c r="E5391" s="16"/>
      <c r="F5391" s="95"/>
      <c r="G5391" s="7">
        <v>0</v>
      </c>
      <c r="H5391" s="16"/>
      <c r="I5391" s="95"/>
      <c r="J5391" s="7">
        <v>0</v>
      </c>
      <c r="L5391" s="59"/>
    </row>
    <row r="5392" spans="2:12" customFormat="1" hidden="1">
      <c r="B5392" s="5" t="s">
        <v>5094</v>
      </c>
      <c r="C5392" s="9" t="s">
        <v>396</v>
      </c>
      <c r="D5392" s="7">
        <v>0</v>
      </c>
      <c r="E5392" s="16"/>
      <c r="F5392" s="95"/>
      <c r="G5392" s="7">
        <v>0</v>
      </c>
      <c r="H5392" s="16"/>
      <c r="I5392" s="95"/>
      <c r="J5392" s="7">
        <v>0</v>
      </c>
      <c r="L5392" s="59"/>
    </row>
    <row r="5393" spans="2:12" customFormat="1" hidden="1">
      <c r="B5393" s="5" t="s">
        <v>5095</v>
      </c>
      <c r="C5393" s="9" t="s">
        <v>398</v>
      </c>
      <c r="D5393" s="7">
        <v>0</v>
      </c>
      <c r="E5393" s="16"/>
      <c r="F5393" s="95"/>
      <c r="G5393" s="7">
        <v>0</v>
      </c>
      <c r="H5393" s="16"/>
      <c r="I5393" s="95"/>
      <c r="J5393" s="7">
        <v>0</v>
      </c>
      <c r="L5393" s="59"/>
    </row>
    <row r="5394" spans="2:12" customFormat="1" hidden="1">
      <c r="B5394" s="5" t="s">
        <v>5096</v>
      </c>
      <c r="C5394" s="9" t="s">
        <v>400</v>
      </c>
      <c r="D5394" s="7">
        <v>0</v>
      </c>
      <c r="E5394" s="16"/>
      <c r="F5394" s="95"/>
      <c r="G5394" s="7">
        <v>0</v>
      </c>
      <c r="H5394" s="16"/>
      <c r="I5394" s="95"/>
      <c r="J5394" s="7">
        <v>0</v>
      </c>
      <c r="L5394" s="59"/>
    </row>
    <row r="5395" spans="2:12" customFormat="1" hidden="1">
      <c r="B5395" s="5" t="s">
        <v>5097</v>
      </c>
      <c r="C5395" s="9" t="s">
        <v>402</v>
      </c>
      <c r="D5395" s="7">
        <v>0</v>
      </c>
      <c r="E5395" s="16"/>
      <c r="F5395" s="95"/>
      <c r="G5395" s="7">
        <v>0</v>
      </c>
      <c r="H5395" s="16"/>
      <c r="I5395" s="95"/>
      <c r="J5395" s="7">
        <v>0</v>
      </c>
      <c r="L5395" s="59"/>
    </row>
    <row r="5396" spans="2:12" customFormat="1" hidden="1">
      <c r="B5396" s="5" t="s">
        <v>5098</v>
      </c>
      <c r="C5396" s="9" t="s">
        <v>404</v>
      </c>
      <c r="D5396" s="7">
        <v>0</v>
      </c>
      <c r="E5396" s="16"/>
      <c r="F5396" s="95"/>
      <c r="G5396" s="7">
        <v>0</v>
      </c>
      <c r="H5396" s="16"/>
      <c r="I5396" s="95"/>
      <c r="J5396" s="7">
        <v>0</v>
      </c>
      <c r="L5396" s="59"/>
    </row>
    <row r="5397" spans="2:12" customFormat="1" hidden="1">
      <c r="B5397" s="5" t="s">
        <v>5099</v>
      </c>
      <c r="C5397" s="9" t="s">
        <v>406</v>
      </c>
      <c r="D5397" s="7">
        <v>0</v>
      </c>
      <c r="E5397" s="16"/>
      <c r="F5397" s="95"/>
      <c r="G5397" s="7">
        <v>0</v>
      </c>
      <c r="H5397" s="16"/>
      <c r="I5397" s="95"/>
      <c r="J5397" s="7">
        <v>0</v>
      </c>
      <c r="L5397" s="59"/>
    </row>
    <row r="5398" spans="2:12" customFormat="1" hidden="1">
      <c r="B5398" s="5" t="s">
        <v>5100</v>
      </c>
      <c r="C5398" s="9" t="s">
        <v>408</v>
      </c>
      <c r="D5398" s="7">
        <v>0</v>
      </c>
      <c r="E5398" s="16"/>
      <c r="F5398" s="95"/>
      <c r="G5398" s="7">
        <v>0</v>
      </c>
      <c r="H5398" s="16"/>
      <c r="I5398" s="95"/>
      <c r="J5398" s="7">
        <v>0</v>
      </c>
      <c r="L5398" s="59"/>
    </row>
    <row r="5399" spans="2:12" customFormat="1" hidden="1">
      <c r="B5399" s="5" t="s">
        <v>5101</v>
      </c>
      <c r="C5399" s="9" t="s">
        <v>410</v>
      </c>
      <c r="D5399" s="7">
        <v>0</v>
      </c>
      <c r="E5399" s="16"/>
      <c r="F5399" s="95"/>
      <c r="G5399" s="7">
        <v>0</v>
      </c>
      <c r="H5399" s="16"/>
      <c r="I5399" s="95"/>
      <c r="J5399" s="7">
        <v>0</v>
      </c>
      <c r="L5399" s="59"/>
    </row>
    <row r="5400" spans="2:12" customFormat="1" hidden="1">
      <c r="B5400" s="5" t="s">
        <v>5102</v>
      </c>
      <c r="C5400" s="9" t="s">
        <v>412</v>
      </c>
      <c r="D5400" s="7">
        <v>0</v>
      </c>
      <c r="E5400" s="16"/>
      <c r="F5400" s="95"/>
      <c r="G5400" s="7">
        <v>0</v>
      </c>
      <c r="H5400" s="16"/>
      <c r="I5400" s="95"/>
      <c r="J5400" s="7">
        <v>0</v>
      </c>
      <c r="L5400" s="59"/>
    </row>
    <row r="5401" spans="2:12" customFormat="1" hidden="1">
      <c r="B5401" s="5" t="s">
        <v>5103</v>
      </c>
      <c r="C5401" s="9" t="s">
        <v>414</v>
      </c>
      <c r="D5401" s="7">
        <v>0</v>
      </c>
      <c r="E5401" s="16"/>
      <c r="F5401" s="95"/>
      <c r="G5401" s="7">
        <v>0</v>
      </c>
      <c r="H5401" s="16"/>
      <c r="I5401" s="95"/>
      <c r="J5401" s="7">
        <v>0</v>
      </c>
      <c r="L5401" s="59"/>
    </row>
    <row r="5402" spans="2:12" customFormat="1" hidden="1">
      <c r="B5402" s="1" t="s">
        <v>5104</v>
      </c>
      <c r="C5402" s="4" t="s">
        <v>415</v>
      </c>
      <c r="D5402" s="10">
        <f>SUM(D5403:D5407)</f>
        <v>0</v>
      </c>
      <c r="E5402" s="16"/>
      <c r="F5402" s="96"/>
      <c r="G5402" s="10">
        <f>SUM(G5403:G5407)</f>
        <v>0</v>
      </c>
      <c r="H5402" s="16"/>
      <c r="I5402" s="96"/>
      <c r="J5402" s="10">
        <f>SUM(J5403:J5407)</f>
        <v>0</v>
      </c>
      <c r="L5402" s="59"/>
    </row>
    <row r="5403" spans="2:12" customFormat="1" hidden="1">
      <c r="B5403" s="5" t="s">
        <v>5105</v>
      </c>
      <c r="C5403" s="9" t="s">
        <v>416</v>
      </c>
      <c r="D5403" s="7">
        <v>0</v>
      </c>
      <c r="E5403" s="16"/>
      <c r="F5403" s="95"/>
      <c r="G5403" s="7">
        <v>0</v>
      </c>
      <c r="H5403" s="16"/>
      <c r="I5403" s="95"/>
      <c r="J5403" s="7">
        <v>0</v>
      </c>
      <c r="L5403" s="59"/>
    </row>
    <row r="5404" spans="2:12" customFormat="1" hidden="1">
      <c r="B5404" s="5" t="s">
        <v>5106</v>
      </c>
      <c r="C5404" s="9" t="s">
        <v>418</v>
      </c>
      <c r="D5404" s="7">
        <v>0</v>
      </c>
      <c r="E5404" s="16"/>
      <c r="F5404" s="95"/>
      <c r="G5404" s="7">
        <v>0</v>
      </c>
      <c r="H5404" s="16"/>
      <c r="I5404" s="95"/>
      <c r="J5404" s="7">
        <v>0</v>
      </c>
      <c r="L5404" s="59"/>
    </row>
    <row r="5405" spans="2:12" customFormat="1" hidden="1">
      <c r="B5405" s="5" t="s">
        <v>5107</v>
      </c>
      <c r="C5405" s="9" t="s">
        <v>420</v>
      </c>
      <c r="D5405" s="7">
        <v>0</v>
      </c>
      <c r="E5405" s="16"/>
      <c r="F5405" s="95"/>
      <c r="G5405" s="7">
        <v>0</v>
      </c>
      <c r="H5405" s="16"/>
      <c r="I5405" s="95"/>
      <c r="J5405" s="7">
        <v>0</v>
      </c>
      <c r="L5405" s="59"/>
    </row>
    <row r="5406" spans="2:12" customFormat="1" hidden="1">
      <c r="B5406" s="5" t="s">
        <v>5108</v>
      </c>
      <c r="C5406" s="9" t="s">
        <v>422</v>
      </c>
      <c r="D5406" s="7">
        <v>0</v>
      </c>
      <c r="E5406" s="16"/>
      <c r="F5406" s="95"/>
      <c r="G5406" s="7">
        <v>0</v>
      </c>
      <c r="H5406" s="16"/>
      <c r="I5406" s="95"/>
      <c r="J5406" s="7">
        <v>0</v>
      </c>
      <c r="L5406" s="59"/>
    </row>
    <row r="5407" spans="2:12" customFormat="1" hidden="1">
      <c r="B5407" s="5" t="s">
        <v>5109</v>
      </c>
      <c r="C5407" s="9" t="s">
        <v>424</v>
      </c>
      <c r="D5407" s="7">
        <v>0</v>
      </c>
      <c r="E5407" s="16"/>
      <c r="F5407" s="95"/>
      <c r="G5407" s="7">
        <v>0</v>
      </c>
      <c r="H5407" s="16"/>
      <c r="I5407" s="95"/>
      <c r="J5407" s="7">
        <v>0</v>
      </c>
      <c r="L5407" s="59"/>
    </row>
    <row r="5408" spans="2:12" customFormat="1" hidden="1">
      <c r="B5408" s="1" t="s">
        <v>5513</v>
      </c>
      <c r="C5408" s="4" t="s">
        <v>425</v>
      </c>
      <c r="D5408" s="10">
        <f>SUM(D5409:D5413)</f>
        <v>0</v>
      </c>
      <c r="E5408" s="16"/>
      <c r="F5408" s="96"/>
      <c r="G5408" s="10">
        <f>SUM(G5409:G5413)</f>
        <v>0</v>
      </c>
      <c r="H5408" s="16"/>
      <c r="I5408" s="96"/>
      <c r="J5408" s="10">
        <f>SUM(J5409:J5413)</f>
        <v>0</v>
      </c>
      <c r="L5408" s="59"/>
    </row>
    <row r="5409" spans="2:12" customFormat="1" hidden="1">
      <c r="B5409" s="5" t="s">
        <v>5514</v>
      </c>
      <c r="C5409" s="9" t="s">
        <v>426</v>
      </c>
      <c r="D5409" s="7">
        <v>0</v>
      </c>
      <c r="E5409" s="16"/>
      <c r="F5409" s="95"/>
      <c r="G5409" s="7">
        <v>0</v>
      </c>
      <c r="H5409" s="16"/>
      <c r="I5409" s="95"/>
      <c r="J5409" s="7">
        <v>0</v>
      </c>
      <c r="L5409" s="59"/>
    </row>
    <row r="5410" spans="2:12" customFormat="1" hidden="1">
      <c r="B5410" s="5" t="s">
        <v>5515</v>
      </c>
      <c r="C5410" s="9" t="s">
        <v>427</v>
      </c>
      <c r="D5410" s="7">
        <v>0</v>
      </c>
      <c r="E5410" s="16"/>
      <c r="F5410" s="95"/>
      <c r="G5410" s="7">
        <v>0</v>
      </c>
      <c r="H5410" s="16"/>
      <c r="I5410" s="95"/>
      <c r="J5410" s="7">
        <v>0</v>
      </c>
      <c r="L5410" s="59"/>
    </row>
    <row r="5411" spans="2:12" customFormat="1" hidden="1">
      <c r="B5411" s="5" t="s">
        <v>5516</v>
      </c>
      <c r="C5411" s="9" t="s">
        <v>428</v>
      </c>
      <c r="D5411" s="7">
        <v>0</v>
      </c>
      <c r="E5411" s="16"/>
      <c r="F5411" s="95"/>
      <c r="G5411" s="7">
        <v>0</v>
      </c>
      <c r="H5411" s="16"/>
      <c r="I5411" s="95"/>
      <c r="J5411" s="7">
        <v>0</v>
      </c>
      <c r="L5411" s="59"/>
    </row>
    <row r="5412" spans="2:12" customFormat="1" hidden="1">
      <c r="B5412" s="5" t="s">
        <v>5517</v>
      </c>
      <c r="C5412" s="9" t="s">
        <v>429</v>
      </c>
      <c r="D5412" s="7">
        <v>0</v>
      </c>
      <c r="E5412" s="16"/>
      <c r="F5412" s="95"/>
      <c r="G5412" s="7">
        <v>0</v>
      </c>
      <c r="H5412" s="16"/>
      <c r="I5412" s="95"/>
      <c r="J5412" s="7">
        <v>0</v>
      </c>
      <c r="L5412" s="59"/>
    </row>
    <row r="5413" spans="2:12" customFormat="1" hidden="1">
      <c r="B5413" s="5" t="s">
        <v>5518</v>
      </c>
      <c r="C5413" s="9" t="s">
        <v>430</v>
      </c>
      <c r="D5413" s="7">
        <v>0</v>
      </c>
      <c r="E5413" s="16"/>
      <c r="F5413" s="95"/>
      <c r="G5413" s="7">
        <v>0</v>
      </c>
      <c r="H5413" s="16"/>
      <c r="I5413" s="95"/>
      <c r="J5413" s="7">
        <v>0</v>
      </c>
      <c r="L5413" s="59"/>
    </row>
    <row r="5414" spans="2:12" customFormat="1" hidden="1">
      <c r="B5414" s="1" t="s">
        <v>5110</v>
      </c>
      <c r="C5414" s="4" t="s">
        <v>432</v>
      </c>
      <c r="D5414" s="10">
        <f>D5415+D5424+D5427+D5435+D5444+D5447</f>
        <v>0</v>
      </c>
      <c r="E5414" s="16"/>
      <c r="F5414" s="96"/>
      <c r="G5414" s="10">
        <f>G5415+G5424+G5427+G5435+G5444+G5447</f>
        <v>0</v>
      </c>
      <c r="H5414" s="16"/>
      <c r="I5414" s="96"/>
      <c r="J5414" s="10">
        <f>J5415+J5424+J5427+J5435+J5444+J5447</f>
        <v>0</v>
      </c>
      <c r="L5414" s="59"/>
    </row>
    <row r="5415" spans="2:12" customFormat="1" hidden="1">
      <c r="B5415" s="1" t="s">
        <v>5111</v>
      </c>
      <c r="C5415" s="4" t="s">
        <v>434</v>
      </c>
      <c r="D5415" s="10">
        <f>SUM(D5416:D5423)</f>
        <v>0</v>
      </c>
      <c r="E5415" s="16"/>
      <c r="F5415" s="96"/>
      <c r="G5415" s="10">
        <f>SUM(G5416:G5423)</f>
        <v>0</v>
      </c>
      <c r="H5415" s="16"/>
      <c r="I5415" s="96"/>
      <c r="J5415" s="10">
        <f>SUM(J5416:J5423)</f>
        <v>0</v>
      </c>
      <c r="L5415" s="59"/>
    </row>
    <row r="5416" spans="2:12" customFormat="1" hidden="1">
      <c r="B5416" s="5" t="s">
        <v>5112</v>
      </c>
      <c r="C5416" s="9" t="s">
        <v>436</v>
      </c>
      <c r="D5416" s="7">
        <v>0</v>
      </c>
      <c r="E5416" s="16"/>
      <c r="F5416" s="95"/>
      <c r="G5416" s="7">
        <v>0</v>
      </c>
      <c r="H5416" s="16"/>
      <c r="I5416" s="95"/>
      <c r="J5416" s="7">
        <v>0</v>
      </c>
      <c r="L5416" s="59"/>
    </row>
    <row r="5417" spans="2:12" customFormat="1" hidden="1">
      <c r="B5417" s="5" t="s">
        <v>5113</v>
      </c>
      <c r="C5417" s="9" t="s">
        <v>438</v>
      </c>
      <c r="D5417" s="7">
        <v>0</v>
      </c>
      <c r="E5417" s="16"/>
      <c r="F5417" s="95"/>
      <c r="G5417" s="7">
        <v>0</v>
      </c>
      <c r="H5417" s="16"/>
      <c r="I5417" s="95"/>
      <c r="J5417" s="7">
        <v>0</v>
      </c>
      <c r="L5417" s="59"/>
    </row>
    <row r="5418" spans="2:12" customFormat="1" hidden="1">
      <c r="B5418" s="5" t="s">
        <v>5114</v>
      </c>
      <c r="C5418" s="9" t="s">
        <v>2445</v>
      </c>
      <c r="D5418" s="7">
        <v>0</v>
      </c>
      <c r="E5418" s="16"/>
      <c r="F5418" s="95"/>
      <c r="G5418" s="7">
        <v>0</v>
      </c>
      <c r="H5418" s="16"/>
      <c r="I5418" s="95"/>
      <c r="J5418" s="7">
        <v>0</v>
      </c>
      <c r="L5418" s="59"/>
    </row>
    <row r="5419" spans="2:12" customFormat="1" hidden="1">
      <c r="B5419" s="5" t="s">
        <v>5115</v>
      </c>
      <c r="C5419" s="9" t="s">
        <v>441</v>
      </c>
      <c r="D5419" s="7">
        <v>0</v>
      </c>
      <c r="E5419" s="16"/>
      <c r="F5419" s="95"/>
      <c r="G5419" s="7">
        <v>0</v>
      </c>
      <c r="H5419" s="16"/>
      <c r="I5419" s="95"/>
      <c r="J5419" s="7">
        <v>0</v>
      </c>
      <c r="L5419" s="59"/>
    </row>
    <row r="5420" spans="2:12" customFormat="1" hidden="1">
      <c r="B5420" s="5" t="s">
        <v>5116</v>
      </c>
      <c r="C5420" s="9" t="s">
        <v>443</v>
      </c>
      <c r="D5420" s="7">
        <v>0</v>
      </c>
      <c r="E5420" s="16"/>
      <c r="F5420" s="95"/>
      <c r="G5420" s="7">
        <v>0</v>
      </c>
      <c r="H5420" s="16"/>
      <c r="I5420" s="95"/>
      <c r="J5420" s="7">
        <v>0</v>
      </c>
      <c r="L5420" s="59"/>
    </row>
    <row r="5421" spans="2:12" customFormat="1" hidden="1">
      <c r="B5421" s="5" t="s">
        <v>5117</v>
      </c>
      <c r="C5421" s="9" t="s">
        <v>445</v>
      </c>
      <c r="D5421" s="7">
        <v>0</v>
      </c>
      <c r="E5421" s="16"/>
      <c r="F5421" s="95"/>
      <c r="G5421" s="7">
        <v>0</v>
      </c>
      <c r="H5421" s="16"/>
      <c r="I5421" s="95"/>
      <c r="J5421" s="7">
        <v>0</v>
      </c>
      <c r="L5421" s="59"/>
    </row>
    <row r="5422" spans="2:12" customFormat="1" hidden="1">
      <c r="B5422" s="5" t="s">
        <v>5118</v>
      </c>
      <c r="C5422" s="9" t="s">
        <v>2446</v>
      </c>
      <c r="D5422" s="7">
        <v>0</v>
      </c>
      <c r="E5422" s="16"/>
      <c r="F5422" s="95"/>
      <c r="G5422" s="7">
        <v>0</v>
      </c>
      <c r="H5422" s="16"/>
      <c r="I5422" s="95"/>
      <c r="J5422" s="7">
        <v>0</v>
      </c>
      <c r="L5422" s="59"/>
    </row>
    <row r="5423" spans="2:12" customFormat="1" hidden="1">
      <c r="B5423" s="5" t="s">
        <v>5119</v>
      </c>
      <c r="C5423" s="9" t="s">
        <v>448</v>
      </c>
      <c r="D5423" s="7">
        <v>0</v>
      </c>
      <c r="E5423" s="16"/>
      <c r="F5423" s="95"/>
      <c r="G5423" s="7">
        <v>0</v>
      </c>
      <c r="H5423" s="16"/>
      <c r="I5423" s="95"/>
      <c r="J5423" s="7">
        <v>0</v>
      </c>
      <c r="L5423" s="59"/>
    </row>
    <row r="5424" spans="2:12" customFormat="1" hidden="1">
      <c r="B5424" s="1" t="s">
        <v>5120</v>
      </c>
      <c r="C5424" s="4" t="s">
        <v>450</v>
      </c>
      <c r="D5424" s="10">
        <f>SUM(D5425:D5426)</f>
        <v>0</v>
      </c>
      <c r="E5424" s="16"/>
      <c r="F5424" s="96"/>
      <c r="G5424" s="10">
        <f>SUM(G5425:G5426)</f>
        <v>0</v>
      </c>
      <c r="H5424" s="16"/>
      <c r="I5424" s="96"/>
      <c r="J5424" s="10">
        <f>SUM(J5425:J5426)</f>
        <v>0</v>
      </c>
      <c r="L5424" s="59"/>
    </row>
    <row r="5425" spans="2:12" customFormat="1" hidden="1">
      <c r="B5425" s="5" t="s">
        <v>5121</v>
      </c>
      <c r="C5425" s="9" t="s">
        <v>452</v>
      </c>
      <c r="D5425" s="7">
        <v>0</v>
      </c>
      <c r="E5425" s="16"/>
      <c r="F5425" s="95"/>
      <c r="G5425" s="7">
        <v>0</v>
      </c>
      <c r="H5425" s="16"/>
      <c r="I5425" s="95"/>
      <c r="J5425" s="7">
        <v>0</v>
      </c>
      <c r="L5425" s="59"/>
    </row>
    <row r="5426" spans="2:12" customFormat="1" hidden="1">
      <c r="B5426" s="5" t="s">
        <v>5122</v>
      </c>
      <c r="C5426" s="9" t="s">
        <v>454</v>
      </c>
      <c r="D5426" s="7">
        <v>0</v>
      </c>
      <c r="E5426" s="16"/>
      <c r="F5426" s="95"/>
      <c r="G5426" s="7">
        <v>0</v>
      </c>
      <c r="H5426" s="16"/>
      <c r="I5426" s="95"/>
      <c r="J5426" s="7">
        <v>0</v>
      </c>
      <c r="L5426" s="59"/>
    </row>
    <row r="5427" spans="2:12" customFormat="1" hidden="1">
      <c r="B5427" s="1" t="s">
        <v>5123</v>
      </c>
      <c r="C5427" s="4" t="s">
        <v>456</v>
      </c>
      <c r="D5427" s="10">
        <f>SUM(D5428:D5434)</f>
        <v>0</v>
      </c>
      <c r="E5427" s="16"/>
      <c r="F5427" s="96"/>
      <c r="G5427" s="10">
        <f>SUM(G5428:G5434)</f>
        <v>0</v>
      </c>
      <c r="H5427" s="16"/>
      <c r="I5427" s="96"/>
      <c r="J5427" s="10">
        <f>SUM(J5428:J5434)</f>
        <v>0</v>
      </c>
      <c r="L5427" s="59"/>
    </row>
    <row r="5428" spans="2:12" customFormat="1" hidden="1">
      <c r="B5428" s="5" t="s">
        <v>5124</v>
      </c>
      <c r="C5428" s="9" t="s">
        <v>458</v>
      </c>
      <c r="D5428" s="7">
        <v>0</v>
      </c>
      <c r="E5428" s="16"/>
      <c r="F5428" s="95"/>
      <c r="G5428" s="7">
        <v>0</v>
      </c>
      <c r="H5428" s="16"/>
      <c r="I5428" s="95"/>
      <c r="J5428" s="7">
        <v>0</v>
      </c>
      <c r="L5428" s="59"/>
    </row>
    <row r="5429" spans="2:12" customFormat="1" hidden="1">
      <c r="B5429" s="5" t="s">
        <v>5125</v>
      </c>
      <c r="C5429" s="9" t="s">
        <v>460</v>
      </c>
      <c r="D5429" s="7">
        <v>0</v>
      </c>
      <c r="E5429" s="16"/>
      <c r="F5429" s="95"/>
      <c r="G5429" s="7">
        <v>0</v>
      </c>
      <c r="H5429" s="16"/>
      <c r="I5429" s="95"/>
      <c r="J5429" s="7">
        <v>0</v>
      </c>
      <c r="L5429" s="59"/>
    </row>
    <row r="5430" spans="2:12" customFormat="1" hidden="1">
      <c r="B5430" s="5" t="s">
        <v>5126</v>
      </c>
      <c r="C5430" s="9" t="s">
        <v>462</v>
      </c>
      <c r="D5430" s="7">
        <v>0</v>
      </c>
      <c r="E5430" s="16"/>
      <c r="F5430" s="95"/>
      <c r="G5430" s="7">
        <v>0</v>
      </c>
      <c r="H5430" s="16"/>
      <c r="I5430" s="95"/>
      <c r="J5430" s="7">
        <v>0</v>
      </c>
      <c r="L5430" s="59"/>
    </row>
    <row r="5431" spans="2:12" customFormat="1" hidden="1">
      <c r="B5431" s="5" t="s">
        <v>5127</v>
      </c>
      <c r="C5431" s="9" t="s">
        <v>464</v>
      </c>
      <c r="D5431" s="7">
        <v>0</v>
      </c>
      <c r="E5431" s="16"/>
      <c r="F5431" s="95"/>
      <c r="G5431" s="7">
        <v>0</v>
      </c>
      <c r="H5431" s="16"/>
      <c r="I5431" s="95"/>
      <c r="J5431" s="7">
        <v>0</v>
      </c>
      <c r="L5431" s="59"/>
    </row>
    <row r="5432" spans="2:12" customFormat="1" hidden="1">
      <c r="B5432" s="5" t="s">
        <v>5128</v>
      </c>
      <c r="C5432" s="9" t="s">
        <v>466</v>
      </c>
      <c r="D5432" s="7">
        <v>0</v>
      </c>
      <c r="E5432" s="16"/>
      <c r="F5432" s="95"/>
      <c r="G5432" s="7">
        <v>0</v>
      </c>
      <c r="H5432" s="16"/>
      <c r="I5432" s="95"/>
      <c r="J5432" s="7">
        <v>0</v>
      </c>
      <c r="L5432" s="59"/>
    </row>
    <row r="5433" spans="2:12" customFormat="1" hidden="1">
      <c r="B5433" s="5" t="s">
        <v>5129</v>
      </c>
      <c r="C5433" s="9" t="s">
        <v>468</v>
      </c>
      <c r="D5433" s="7">
        <v>0</v>
      </c>
      <c r="E5433" s="16"/>
      <c r="F5433" s="95"/>
      <c r="G5433" s="7">
        <v>0</v>
      </c>
      <c r="H5433" s="16"/>
      <c r="I5433" s="95"/>
      <c r="J5433" s="7">
        <v>0</v>
      </c>
      <c r="L5433" s="59"/>
    </row>
    <row r="5434" spans="2:12" customFormat="1" hidden="1">
      <c r="B5434" s="5" t="s">
        <v>5130</v>
      </c>
      <c r="C5434" s="9" t="s">
        <v>470</v>
      </c>
      <c r="D5434" s="7">
        <v>0</v>
      </c>
      <c r="E5434" s="16"/>
      <c r="F5434" s="95"/>
      <c r="G5434" s="7">
        <v>0</v>
      </c>
      <c r="H5434" s="16"/>
      <c r="I5434" s="95"/>
      <c r="J5434" s="7">
        <v>0</v>
      </c>
      <c r="L5434" s="59"/>
    </row>
    <row r="5435" spans="2:12" customFormat="1" hidden="1">
      <c r="B5435" s="1" t="s">
        <v>5131</v>
      </c>
      <c r="C5435" s="4" t="s">
        <v>472</v>
      </c>
      <c r="D5435" s="10">
        <f>SUM(D5436:D5443)</f>
        <v>0</v>
      </c>
      <c r="E5435" s="16"/>
      <c r="F5435" s="96"/>
      <c r="G5435" s="10">
        <f>SUM(G5436:G5443)</f>
        <v>0</v>
      </c>
      <c r="H5435" s="16"/>
      <c r="I5435" s="96"/>
      <c r="J5435" s="10">
        <f>SUM(J5436:J5443)</f>
        <v>0</v>
      </c>
      <c r="L5435" s="59"/>
    </row>
    <row r="5436" spans="2:12" customFormat="1" hidden="1">
      <c r="B5436" s="5" t="s">
        <v>5132</v>
      </c>
      <c r="C5436" s="9" t="s">
        <v>474</v>
      </c>
      <c r="D5436" s="7">
        <v>0</v>
      </c>
      <c r="E5436" s="16"/>
      <c r="F5436" s="95"/>
      <c r="G5436" s="7">
        <v>0</v>
      </c>
      <c r="H5436" s="16"/>
      <c r="I5436" s="95"/>
      <c r="J5436" s="7">
        <v>0</v>
      </c>
      <c r="L5436" s="59"/>
    </row>
    <row r="5437" spans="2:12" customFormat="1" hidden="1">
      <c r="B5437" s="5" t="s">
        <v>5133</v>
      </c>
      <c r="C5437" s="9" t="s">
        <v>476</v>
      </c>
      <c r="D5437" s="7">
        <v>0</v>
      </c>
      <c r="E5437" s="16"/>
      <c r="F5437" s="95"/>
      <c r="G5437" s="7">
        <v>0</v>
      </c>
      <c r="H5437" s="16"/>
      <c r="I5437" s="95"/>
      <c r="J5437" s="7">
        <v>0</v>
      </c>
      <c r="L5437" s="59"/>
    </row>
    <row r="5438" spans="2:12" customFormat="1" hidden="1">
      <c r="B5438" s="5" t="s">
        <v>5134</v>
      </c>
      <c r="C5438" s="9" t="s">
        <v>478</v>
      </c>
      <c r="D5438" s="7">
        <v>0</v>
      </c>
      <c r="E5438" s="16"/>
      <c r="F5438" s="95"/>
      <c r="G5438" s="7">
        <v>0</v>
      </c>
      <c r="H5438" s="16"/>
      <c r="I5438" s="95"/>
      <c r="J5438" s="7">
        <v>0</v>
      </c>
      <c r="L5438" s="59"/>
    </row>
    <row r="5439" spans="2:12" customFormat="1" hidden="1">
      <c r="B5439" s="5" t="s">
        <v>5135</v>
      </c>
      <c r="C5439" s="9" t="s">
        <v>480</v>
      </c>
      <c r="D5439" s="7">
        <v>0</v>
      </c>
      <c r="E5439" s="16"/>
      <c r="F5439" s="95"/>
      <c r="G5439" s="7">
        <v>0</v>
      </c>
      <c r="H5439" s="16"/>
      <c r="I5439" s="95"/>
      <c r="J5439" s="7">
        <v>0</v>
      </c>
      <c r="L5439" s="59"/>
    </row>
    <row r="5440" spans="2:12" customFormat="1" hidden="1">
      <c r="B5440" s="5" t="s">
        <v>5136</v>
      </c>
      <c r="C5440" s="9" t="s">
        <v>482</v>
      </c>
      <c r="D5440" s="7">
        <v>0</v>
      </c>
      <c r="E5440" s="16"/>
      <c r="F5440" s="95"/>
      <c r="G5440" s="7">
        <v>0</v>
      </c>
      <c r="H5440" s="16"/>
      <c r="I5440" s="95"/>
      <c r="J5440" s="7">
        <v>0</v>
      </c>
      <c r="L5440" s="59"/>
    </row>
    <row r="5441" spans="2:12" customFormat="1" hidden="1">
      <c r="B5441" s="5" t="s">
        <v>5137</v>
      </c>
      <c r="C5441" s="9" t="s">
        <v>484</v>
      </c>
      <c r="D5441" s="7">
        <v>0</v>
      </c>
      <c r="E5441" s="16"/>
      <c r="F5441" s="95"/>
      <c r="G5441" s="7">
        <v>0</v>
      </c>
      <c r="H5441" s="16"/>
      <c r="I5441" s="95"/>
      <c r="J5441" s="7">
        <v>0</v>
      </c>
      <c r="L5441" s="59"/>
    </row>
    <row r="5442" spans="2:12" customFormat="1" hidden="1">
      <c r="B5442" s="5" t="s">
        <v>5138</v>
      </c>
      <c r="C5442" s="9" t="s">
        <v>486</v>
      </c>
      <c r="D5442" s="7">
        <v>0</v>
      </c>
      <c r="E5442" s="16"/>
      <c r="F5442" s="95"/>
      <c r="G5442" s="7">
        <v>0</v>
      </c>
      <c r="H5442" s="16"/>
      <c r="I5442" s="95"/>
      <c r="J5442" s="7">
        <v>0</v>
      </c>
      <c r="L5442" s="59"/>
    </row>
    <row r="5443" spans="2:12" customFormat="1" hidden="1">
      <c r="B5443" s="5" t="s">
        <v>5139</v>
      </c>
      <c r="C5443" s="9" t="s">
        <v>488</v>
      </c>
      <c r="D5443" s="7">
        <v>0</v>
      </c>
      <c r="E5443" s="16"/>
      <c r="F5443" s="95"/>
      <c r="G5443" s="7">
        <v>0</v>
      </c>
      <c r="H5443" s="16"/>
      <c r="I5443" s="95"/>
      <c r="J5443" s="7">
        <v>0</v>
      </c>
      <c r="L5443" s="59"/>
    </row>
    <row r="5444" spans="2:12" customFormat="1" hidden="1">
      <c r="B5444" s="1" t="s">
        <v>5140</v>
      </c>
      <c r="C5444" s="4" t="s">
        <v>490</v>
      </c>
      <c r="D5444" s="10">
        <f>SUM(D5445:D5446)</f>
        <v>0</v>
      </c>
      <c r="E5444" s="16"/>
      <c r="F5444" s="96"/>
      <c r="G5444" s="10">
        <f>SUM(G5445:G5446)</f>
        <v>0</v>
      </c>
      <c r="H5444" s="16"/>
      <c r="I5444" s="96"/>
      <c r="J5444" s="10">
        <f>SUM(J5445:J5446)</f>
        <v>0</v>
      </c>
      <c r="L5444" s="59"/>
    </row>
    <row r="5445" spans="2:12" customFormat="1" hidden="1">
      <c r="B5445" s="5" t="s">
        <v>5141</v>
      </c>
      <c r="C5445" s="9" t="s">
        <v>492</v>
      </c>
      <c r="D5445" s="7">
        <v>0</v>
      </c>
      <c r="E5445" s="16"/>
      <c r="F5445" s="95"/>
      <c r="G5445" s="7">
        <v>0</v>
      </c>
      <c r="H5445" s="16"/>
      <c r="I5445" s="95"/>
      <c r="J5445" s="7">
        <v>0</v>
      </c>
      <c r="L5445" s="59"/>
    </row>
    <row r="5446" spans="2:12" customFormat="1" hidden="1">
      <c r="B5446" s="5" t="s">
        <v>5141</v>
      </c>
      <c r="C5446" s="9" t="s">
        <v>494</v>
      </c>
      <c r="D5446" s="7">
        <v>0</v>
      </c>
      <c r="E5446" s="16"/>
      <c r="F5446" s="95"/>
      <c r="G5446" s="7">
        <v>0</v>
      </c>
      <c r="H5446" s="16"/>
      <c r="I5446" s="95"/>
      <c r="J5446" s="7">
        <v>0</v>
      </c>
      <c r="L5446" s="59"/>
    </row>
    <row r="5447" spans="2:12" customFormat="1" hidden="1">
      <c r="B5447" s="1" t="s">
        <v>5142</v>
      </c>
      <c r="C5447" s="4" t="s">
        <v>5519</v>
      </c>
      <c r="D5447" s="10">
        <f>SUM(D5448:D5449)</f>
        <v>0</v>
      </c>
      <c r="E5447" s="16"/>
      <c r="F5447" s="96"/>
      <c r="G5447" s="10">
        <f>SUM(G5448:G5449)</f>
        <v>0</v>
      </c>
      <c r="H5447" s="16"/>
      <c r="I5447" s="96"/>
      <c r="J5447" s="10">
        <f>SUM(J5448:J5449)</f>
        <v>0</v>
      </c>
      <c r="L5447" s="59"/>
    </row>
    <row r="5448" spans="2:12" customFormat="1" hidden="1">
      <c r="B5448" s="5" t="s">
        <v>5143</v>
      </c>
      <c r="C5448" s="9" t="s">
        <v>497</v>
      </c>
      <c r="D5448" s="7">
        <v>0</v>
      </c>
      <c r="E5448" s="16"/>
      <c r="F5448" s="95"/>
      <c r="G5448" s="7">
        <v>0</v>
      </c>
      <c r="H5448" s="16"/>
      <c r="I5448" s="95"/>
      <c r="J5448" s="7">
        <v>0</v>
      </c>
      <c r="L5448" s="59"/>
    </row>
    <row r="5449" spans="2:12" customFormat="1" hidden="1">
      <c r="B5449" s="5" t="s">
        <v>5144</v>
      </c>
      <c r="C5449" s="9" t="s">
        <v>499</v>
      </c>
      <c r="D5449" s="7">
        <v>0</v>
      </c>
      <c r="E5449" s="16"/>
      <c r="F5449" s="95"/>
      <c r="G5449" s="7">
        <v>0</v>
      </c>
      <c r="H5449" s="16"/>
      <c r="I5449" s="95"/>
      <c r="J5449" s="7">
        <v>0</v>
      </c>
      <c r="L5449" s="59"/>
    </row>
    <row r="5450" spans="2:12" customFormat="1" hidden="1">
      <c r="B5450" s="1" t="s">
        <v>5145</v>
      </c>
      <c r="C5450" s="4" t="s">
        <v>501</v>
      </c>
      <c r="D5450" s="10">
        <f>D5451+D5460+D5465+D5468+D5475+D5477+D5486+D5496+D5502</f>
        <v>0</v>
      </c>
      <c r="E5450" s="16"/>
      <c r="F5450" s="96"/>
      <c r="G5450" s="10">
        <f>G5451+G5460+G5465+G5468+G5475+G5477+G5486+G5496+G5502</f>
        <v>0</v>
      </c>
      <c r="H5450" s="16"/>
      <c r="I5450" s="96"/>
      <c r="J5450" s="10">
        <f>J5451+J5460+J5465+J5468+J5475+J5477+J5486+J5496+J5502</f>
        <v>0</v>
      </c>
      <c r="L5450" s="59"/>
    </row>
    <row r="5451" spans="2:12" customFormat="1" hidden="1">
      <c r="B5451" s="1" t="s">
        <v>5146</v>
      </c>
      <c r="C5451" s="4" t="s">
        <v>503</v>
      </c>
      <c r="D5451" s="10">
        <f>SUM(D5452:D5459)</f>
        <v>0</v>
      </c>
      <c r="E5451" s="16"/>
      <c r="F5451" s="96"/>
      <c r="G5451" s="10">
        <f>SUM(G5452:G5459)</f>
        <v>0</v>
      </c>
      <c r="H5451" s="16"/>
      <c r="I5451" s="96"/>
      <c r="J5451" s="10">
        <f>SUM(J5452:J5459)</f>
        <v>0</v>
      </c>
      <c r="L5451" s="59"/>
    </row>
    <row r="5452" spans="2:12" customFormat="1" hidden="1">
      <c r="B5452" s="5" t="s">
        <v>5147</v>
      </c>
      <c r="C5452" s="9" t="s">
        <v>505</v>
      </c>
      <c r="D5452" s="7">
        <v>0</v>
      </c>
      <c r="E5452" s="16"/>
      <c r="F5452" s="95"/>
      <c r="G5452" s="7">
        <v>0</v>
      </c>
      <c r="H5452" s="16"/>
      <c r="I5452" s="95"/>
      <c r="J5452" s="7">
        <v>0</v>
      </c>
      <c r="L5452" s="59"/>
    </row>
    <row r="5453" spans="2:12" customFormat="1" hidden="1">
      <c r="B5453" s="5" t="s">
        <v>5148</v>
      </c>
      <c r="C5453" s="9" t="s">
        <v>507</v>
      </c>
      <c r="D5453" s="7">
        <v>0</v>
      </c>
      <c r="E5453" s="16"/>
      <c r="F5453" s="95"/>
      <c r="G5453" s="7">
        <v>0</v>
      </c>
      <c r="H5453" s="16"/>
      <c r="I5453" s="95"/>
      <c r="J5453" s="7">
        <v>0</v>
      </c>
      <c r="L5453" s="59"/>
    </row>
    <row r="5454" spans="2:12" customFormat="1" hidden="1">
      <c r="B5454" s="5" t="s">
        <v>5149</v>
      </c>
      <c r="C5454" s="9" t="s">
        <v>509</v>
      </c>
      <c r="D5454" s="7">
        <v>0</v>
      </c>
      <c r="E5454" s="16"/>
      <c r="F5454" s="95"/>
      <c r="G5454" s="7">
        <v>0</v>
      </c>
      <c r="H5454" s="16"/>
      <c r="I5454" s="95"/>
      <c r="J5454" s="7">
        <v>0</v>
      </c>
      <c r="L5454" s="59"/>
    </row>
    <row r="5455" spans="2:12" customFormat="1" hidden="1">
      <c r="B5455" s="5" t="s">
        <v>5150</v>
      </c>
      <c r="C5455" s="9" t="s">
        <v>511</v>
      </c>
      <c r="D5455" s="7">
        <v>0</v>
      </c>
      <c r="E5455" s="16"/>
      <c r="F5455" s="95"/>
      <c r="G5455" s="7">
        <v>0</v>
      </c>
      <c r="H5455" s="16"/>
      <c r="I5455" s="95"/>
      <c r="J5455" s="7">
        <v>0</v>
      </c>
      <c r="L5455" s="59"/>
    </row>
    <row r="5456" spans="2:12" customFormat="1" hidden="1">
      <c r="B5456" s="5" t="s">
        <v>5151</v>
      </c>
      <c r="C5456" s="9" t="s">
        <v>513</v>
      </c>
      <c r="D5456" s="7">
        <v>0</v>
      </c>
      <c r="E5456" s="16"/>
      <c r="F5456" s="95"/>
      <c r="G5456" s="7">
        <v>0</v>
      </c>
      <c r="H5456" s="16"/>
      <c r="I5456" s="95"/>
      <c r="J5456" s="7">
        <v>0</v>
      </c>
      <c r="L5456" s="59"/>
    </row>
    <row r="5457" spans="2:12" customFormat="1" hidden="1">
      <c r="B5457" s="5" t="s">
        <v>5152</v>
      </c>
      <c r="C5457" s="9" t="s">
        <v>515</v>
      </c>
      <c r="D5457" s="7">
        <v>0</v>
      </c>
      <c r="E5457" s="16"/>
      <c r="F5457" s="95"/>
      <c r="G5457" s="7">
        <v>0</v>
      </c>
      <c r="H5457" s="16"/>
      <c r="I5457" s="95"/>
      <c r="J5457" s="7">
        <v>0</v>
      </c>
      <c r="L5457" s="59"/>
    </row>
    <row r="5458" spans="2:12" customFormat="1" hidden="1">
      <c r="B5458" s="5" t="s">
        <v>5153</v>
      </c>
      <c r="C5458" s="9" t="s">
        <v>517</v>
      </c>
      <c r="D5458" s="7">
        <v>0</v>
      </c>
      <c r="E5458" s="16"/>
      <c r="F5458" s="95"/>
      <c r="G5458" s="7">
        <v>0</v>
      </c>
      <c r="H5458" s="16"/>
      <c r="I5458" s="95"/>
      <c r="J5458" s="7">
        <v>0</v>
      </c>
      <c r="L5458" s="59"/>
    </row>
    <row r="5459" spans="2:12" customFormat="1" hidden="1">
      <c r="B5459" s="5" t="s">
        <v>5154</v>
      </c>
      <c r="C5459" s="9" t="s">
        <v>519</v>
      </c>
      <c r="D5459" s="7">
        <v>0</v>
      </c>
      <c r="E5459" s="16"/>
      <c r="F5459" s="95"/>
      <c r="G5459" s="7">
        <v>0</v>
      </c>
      <c r="H5459" s="16"/>
      <c r="I5459" s="95"/>
      <c r="J5459" s="7">
        <v>0</v>
      </c>
      <c r="L5459" s="59"/>
    </row>
    <row r="5460" spans="2:12" customFormat="1" hidden="1">
      <c r="B5460" s="1" t="s">
        <v>5155</v>
      </c>
      <c r="C5460" s="4" t="s">
        <v>521</v>
      </c>
      <c r="D5460" s="10">
        <f>SUM(D5461:D5464)</f>
        <v>0</v>
      </c>
      <c r="E5460" s="16"/>
      <c r="F5460" s="96"/>
      <c r="G5460" s="10">
        <f>SUM(G5461:G5464)</f>
        <v>0</v>
      </c>
      <c r="H5460" s="16"/>
      <c r="I5460" s="96"/>
      <c r="J5460" s="10">
        <f>SUM(J5461:J5464)</f>
        <v>0</v>
      </c>
      <c r="L5460" s="59"/>
    </row>
    <row r="5461" spans="2:12" customFormat="1" hidden="1">
      <c r="B5461" s="5" t="s">
        <v>5156</v>
      </c>
      <c r="C5461" s="9" t="s">
        <v>523</v>
      </c>
      <c r="D5461" s="7">
        <v>0</v>
      </c>
      <c r="E5461" s="16"/>
      <c r="F5461" s="95"/>
      <c r="G5461" s="7">
        <v>0</v>
      </c>
      <c r="H5461" s="16"/>
      <c r="I5461" s="95"/>
      <c r="J5461" s="7">
        <v>0</v>
      </c>
      <c r="L5461" s="59"/>
    </row>
    <row r="5462" spans="2:12" customFormat="1" hidden="1">
      <c r="B5462" s="5" t="s">
        <v>5157</v>
      </c>
      <c r="C5462" s="9" t="s">
        <v>525</v>
      </c>
      <c r="D5462" s="7">
        <v>0</v>
      </c>
      <c r="E5462" s="16"/>
      <c r="F5462" s="95"/>
      <c r="G5462" s="7">
        <v>0</v>
      </c>
      <c r="H5462" s="16"/>
      <c r="I5462" s="95"/>
      <c r="J5462" s="7">
        <v>0</v>
      </c>
      <c r="L5462" s="59"/>
    </row>
    <row r="5463" spans="2:12" customFormat="1" hidden="1">
      <c r="B5463" s="5" t="s">
        <v>5158</v>
      </c>
      <c r="C5463" s="9" t="s">
        <v>527</v>
      </c>
      <c r="D5463" s="7">
        <v>0</v>
      </c>
      <c r="E5463" s="16"/>
      <c r="F5463" s="95"/>
      <c r="G5463" s="7">
        <v>0</v>
      </c>
      <c r="H5463" s="16"/>
      <c r="I5463" s="95"/>
      <c r="J5463" s="7">
        <v>0</v>
      </c>
      <c r="L5463" s="59"/>
    </row>
    <row r="5464" spans="2:12" customFormat="1" hidden="1">
      <c r="B5464" s="5" t="s">
        <v>5159</v>
      </c>
      <c r="C5464" s="9" t="s">
        <v>529</v>
      </c>
      <c r="D5464" s="7">
        <v>0</v>
      </c>
      <c r="E5464" s="16"/>
      <c r="F5464" s="95"/>
      <c r="G5464" s="7">
        <v>0</v>
      </c>
      <c r="H5464" s="16"/>
      <c r="I5464" s="95"/>
      <c r="J5464" s="7">
        <v>0</v>
      </c>
      <c r="L5464" s="59"/>
    </row>
    <row r="5465" spans="2:12" customFormat="1" hidden="1">
      <c r="B5465" s="1" t="s">
        <v>5160</v>
      </c>
      <c r="C5465" s="4" t="s">
        <v>531</v>
      </c>
      <c r="D5465" s="10">
        <f>SUM(D5466:D5467)</f>
        <v>0</v>
      </c>
      <c r="E5465" s="16"/>
      <c r="F5465" s="96"/>
      <c r="G5465" s="10">
        <f>SUM(G5466:G5467)</f>
        <v>0</v>
      </c>
      <c r="H5465" s="16"/>
      <c r="I5465" s="96"/>
      <c r="J5465" s="10">
        <f>SUM(J5466:J5467)</f>
        <v>0</v>
      </c>
      <c r="L5465" s="59"/>
    </row>
    <row r="5466" spans="2:12" customFormat="1" hidden="1">
      <c r="B5466" s="5" t="s">
        <v>5161</v>
      </c>
      <c r="C5466" s="9" t="s">
        <v>533</v>
      </c>
      <c r="D5466" s="7">
        <v>0</v>
      </c>
      <c r="E5466" s="16"/>
      <c r="F5466" s="95"/>
      <c r="G5466" s="7">
        <v>0</v>
      </c>
      <c r="H5466" s="16"/>
      <c r="I5466" s="95"/>
      <c r="J5466" s="7">
        <v>0</v>
      </c>
      <c r="L5466" s="59"/>
    </row>
    <row r="5467" spans="2:12" customFormat="1" hidden="1">
      <c r="B5467" s="5" t="s">
        <v>5162</v>
      </c>
      <c r="C5467" s="9" t="s">
        <v>535</v>
      </c>
      <c r="D5467" s="7">
        <v>0</v>
      </c>
      <c r="E5467" s="16"/>
      <c r="F5467" s="95"/>
      <c r="G5467" s="7">
        <v>0</v>
      </c>
      <c r="H5467" s="16"/>
      <c r="I5467" s="95"/>
      <c r="J5467" s="7">
        <v>0</v>
      </c>
      <c r="L5467" s="59"/>
    </row>
    <row r="5468" spans="2:12" customFormat="1" hidden="1">
      <c r="B5468" s="1" t="s">
        <v>5163</v>
      </c>
      <c r="C5468" s="4" t="s">
        <v>537</v>
      </c>
      <c r="D5468" s="10">
        <f>SUM(D5469:D5474)</f>
        <v>0</v>
      </c>
      <c r="E5468" s="16"/>
      <c r="F5468" s="96"/>
      <c r="G5468" s="10">
        <f>SUM(G5469:G5474)</f>
        <v>0</v>
      </c>
      <c r="H5468" s="16"/>
      <c r="I5468" s="96"/>
      <c r="J5468" s="10">
        <f>SUM(J5469:J5474)</f>
        <v>0</v>
      </c>
      <c r="L5468" s="59"/>
    </row>
    <row r="5469" spans="2:12" customFormat="1" hidden="1">
      <c r="B5469" s="5" t="s">
        <v>5164</v>
      </c>
      <c r="C5469" s="9" t="s">
        <v>539</v>
      </c>
      <c r="D5469" s="7">
        <v>0</v>
      </c>
      <c r="E5469" s="16"/>
      <c r="F5469" s="95"/>
      <c r="G5469" s="7">
        <v>0</v>
      </c>
      <c r="H5469" s="16"/>
      <c r="I5469" s="95"/>
      <c r="J5469" s="7">
        <v>0</v>
      </c>
      <c r="L5469" s="59"/>
    </row>
    <row r="5470" spans="2:12" customFormat="1" hidden="1">
      <c r="B5470" s="5" t="s">
        <v>5165</v>
      </c>
      <c r="C5470" s="9" t="s">
        <v>541</v>
      </c>
      <c r="D5470" s="7">
        <v>0</v>
      </c>
      <c r="E5470" s="16"/>
      <c r="F5470" s="95"/>
      <c r="G5470" s="7">
        <v>0</v>
      </c>
      <c r="H5470" s="16"/>
      <c r="I5470" s="95"/>
      <c r="J5470" s="7">
        <v>0</v>
      </c>
      <c r="L5470" s="59"/>
    </row>
    <row r="5471" spans="2:12" customFormat="1" hidden="1">
      <c r="B5471" s="5" t="s">
        <v>5166</v>
      </c>
      <c r="C5471" s="9" t="s">
        <v>543</v>
      </c>
      <c r="D5471" s="7">
        <v>0</v>
      </c>
      <c r="E5471" s="16"/>
      <c r="F5471" s="95"/>
      <c r="G5471" s="7">
        <v>0</v>
      </c>
      <c r="H5471" s="16"/>
      <c r="I5471" s="95"/>
      <c r="J5471" s="7">
        <v>0</v>
      </c>
      <c r="L5471" s="59"/>
    </row>
    <row r="5472" spans="2:12" customFormat="1" hidden="1">
      <c r="B5472" s="5" t="s">
        <v>5167</v>
      </c>
      <c r="C5472" s="9" t="s">
        <v>545</v>
      </c>
      <c r="D5472" s="7">
        <v>0</v>
      </c>
      <c r="E5472" s="16"/>
      <c r="F5472" s="95"/>
      <c r="G5472" s="7">
        <v>0</v>
      </c>
      <c r="H5472" s="16"/>
      <c r="I5472" s="95"/>
      <c r="J5472" s="7">
        <v>0</v>
      </c>
      <c r="L5472" s="59"/>
    </row>
    <row r="5473" spans="2:12" customFormat="1" hidden="1">
      <c r="B5473" s="5" t="s">
        <v>5168</v>
      </c>
      <c r="C5473" s="9" t="s">
        <v>547</v>
      </c>
      <c r="D5473" s="7">
        <v>0</v>
      </c>
      <c r="E5473" s="16"/>
      <c r="F5473" s="95"/>
      <c r="G5473" s="7">
        <v>0</v>
      </c>
      <c r="H5473" s="16"/>
      <c r="I5473" s="95"/>
      <c r="J5473" s="7">
        <v>0</v>
      </c>
      <c r="L5473" s="59"/>
    </row>
    <row r="5474" spans="2:12" customFormat="1" hidden="1">
      <c r="B5474" s="5" t="s">
        <v>5169</v>
      </c>
      <c r="C5474" s="9" t="s">
        <v>549</v>
      </c>
      <c r="D5474" s="7">
        <v>0</v>
      </c>
      <c r="E5474" s="16"/>
      <c r="F5474" s="95"/>
      <c r="G5474" s="7">
        <v>0</v>
      </c>
      <c r="H5474" s="16"/>
      <c r="I5474" s="95"/>
      <c r="J5474" s="7">
        <v>0</v>
      </c>
      <c r="L5474" s="59"/>
    </row>
    <row r="5475" spans="2:12" customFormat="1" hidden="1">
      <c r="B5475" s="1" t="s">
        <v>5170</v>
      </c>
      <c r="C5475" s="4" t="s">
        <v>551</v>
      </c>
      <c r="D5475" s="10">
        <f>SUM(D5476)</f>
        <v>0</v>
      </c>
      <c r="E5475" s="16"/>
      <c r="F5475" s="96"/>
      <c r="G5475" s="10">
        <f>SUM(G5476)</f>
        <v>0</v>
      </c>
      <c r="H5475" s="16"/>
      <c r="I5475" s="96"/>
      <c r="J5475" s="10">
        <f>SUM(J5476)</f>
        <v>0</v>
      </c>
      <c r="L5475" s="59"/>
    </row>
    <row r="5476" spans="2:12" customFormat="1" hidden="1">
      <c r="B5476" s="5" t="s">
        <v>5171</v>
      </c>
      <c r="C5476" s="9" t="s">
        <v>553</v>
      </c>
      <c r="D5476" s="7">
        <v>0</v>
      </c>
      <c r="E5476" s="16"/>
      <c r="F5476" s="95"/>
      <c r="G5476" s="7">
        <v>0</v>
      </c>
      <c r="H5476" s="16"/>
      <c r="I5476" s="95"/>
      <c r="J5476" s="7">
        <v>0</v>
      </c>
      <c r="L5476" s="59"/>
    </row>
    <row r="5477" spans="2:12" customFormat="1" hidden="1">
      <c r="B5477" s="1" t="s">
        <v>5172</v>
      </c>
      <c r="C5477" s="4" t="s">
        <v>555</v>
      </c>
      <c r="D5477" s="10">
        <f>SUM(D5478:D5485)</f>
        <v>0</v>
      </c>
      <c r="E5477" s="16"/>
      <c r="F5477" s="96"/>
      <c r="G5477" s="10">
        <f>SUM(G5478:G5485)</f>
        <v>0</v>
      </c>
      <c r="H5477" s="16"/>
      <c r="I5477" s="96"/>
      <c r="J5477" s="10">
        <f>SUM(J5478:J5485)</f>
        <v>0</v>
      </c>
      <c r="L5477" s="59"/>
    </row>
    <row r="5478" spans="2:12" customFormat="1" hidden="1">
      <c r="B5478" s="5" t="s">
        <v>5173</v>
      </c>
      <c r="C5478" s="9" t="s">
        <v>557</v>
      </c>
      <c r="D5478" s="7">
        <v>0</v>
      </c>
      <c r="E5478" s="16"/>
      <c r="F5478" s="95"/>
      <c r="G5478" s="7">
        <v>0</v>
      </c>
      <c r="H5478" s="16"/>
      <c r="I5478" s="95"/>
      <c r="J5478" s="7">
        <v>0</v>
      </c>
      <c r="L5478" s="59"/>
    </row>
    <row r="5479" spans="2:12" customFormat="1" hidden="1">
      <c r="B5479" s="5" t="s">
        <v>5174</v>
      </c>
      <c r="C5479" s="9" t="s">
        <v>559</v>
      </c>
      <c r="D5479" s="7">
        <v>0</v>
      </c>
      <c r="E5479" s="16"/>
      <c r="F5479" s="95"/>
      <c r="G5479" s="7">
        <v>0</v>
      </c>
      <c r="H5479" s="16"/>
      <c r="I5479" s="95"/>
      <c r="J5479" s="7">
        <v>0</v>
      </c>
      <c r="L5479" s="59"/>
    </row>
    <row r="5480" spans="2:12" customFormat="1" hidden="1">
      <c r="B5480" s="5" t="s">
        <v>5175</v>
      </c>
      <c r="C5480" s="9" t="s">
        <v>561</v>
      </c>
      <c r="D5480" s="7">
        <v>0</v>
      </c>
      <c r="E5480" s="16"/>
      <c r="F5480" s="95"/>
      <c r="G5480" s="7">
        <v>0</v>
      </c>
      <c r="H5480" s="16"/>
      <c r="I5480" s="95"/>
      <c r="J5480" s="7">
        <v>0</v>
      </c>
      <c r="L5480" s="59"/>
    </row>
    <row r="5481" spans="2:12" customFormat="1" hidden="1">
      <c r="B5481" s="5" t="s">
        <v>5176</v>
      </c>
      <c r="C5481" s="9" t="s">
        <v>563</v>
      </c>
      <c r="D5481" s="7">
        <v>0</v>
      </c>
      <c r="E5481" s="16"/>
      <c r="F5481" s="95"/>
      <c r="G5481" s="7">
        <v>0</v>
      </c>
      <c r="H5481" s="16"/>
      <c r="I5481" s="95"/>
      <c r="J5481" s="7">
        <v>0</v>
      </c>
      <c r="L5481" s="59"/>
    </row>
    <row r="5482" spans="2:12" customFormat="1" hidden="1">
      <c r="B5482" s="5" t="s">
        <v>5177</v>
      </c>
      <c r="C5482" s="9" t="s">
        <v>565</v>
      </c>
      <c r="D5482" s="7">
        <v>0</v>
      </c>
      <c r="E5482" s="16"/>
      <c r="F5482" s="95"/>
      <c r="G5482" s="7">
        <v>0</v>
      </c>
      <c r="H5482" s="16"/>
      <c r="I5482" s="95"/>
      <c r="J5482" s="7">
        <v>0</v>
      </c>
      <c r="L5482" s="59"/>
    </row>
    <row r="5483" spans="2:12" customFormat="1" hidden="1">
      <c r="B5483" s="5" t="s">
        <v>5178</v>
      </c>
      <c r="C5483" s="9" t="s">
        <v>567</v>
      </c>
      <c r="D5483" s="7">
        <v>0</v>
      </c>
      <c r="E5483" s="16"/>
      <c r="F5483" s="95"/>
      <c r="G5483" s="7">
        <v>0</v>
      </c>
      <c r="H5483" s="16"/>
      <c r="I5483" s="95"/>
      <c r="J5483" s="7">
        <v>0</v>
      </c>
      <c r="L5483" s="59"/>
    </row>
    <row r="5484" spans="2:12" customFormat="1" hidden="1">
      <c r="B5484" s="5" t="s">
        <v>5179</v>
      </c>
      <c r="C5484" s="9" t="s">
        <v>569</v>
      </c>
      <c r="D5484" s="7">
        <v>0</v>
      </c>
      <c r="E5484" s="16"/>
      <c r="F5484" s="95"/>
      <c r="G5484" s="7">
        <v>0</v>
      </c>
      <c r="H5484" s="16"/>
      <c r="I5484" s="95"/>
      <c r="J5484" s="7">
        <v>0</v>
      </c>
      <c r="L5484" s="59"/>
    </row>
    <row r="5485" spans="2:12" customFormat="1" hidden="1">
      <c r="B5485" s="5" t="s">
        <v>5180</v>
      </c>
      <c r="C5485" s="9" t="s">
        <v>571</v>
      </c>
      <c r="D5485" s="7">
        <v>0</v>
      </c>
      <c r="E5485" s="16"/>
      <c r="F5485" s="95"/>
      <c r="G5485" s="7">
        <v>0</v>
      </c>
      <c r="H5485" s="16"/>
      <c r="I5485" s="95"/>
      <c r="J5485" s="7">
        <v>0</v>
      </c>
      <c r="L5485" s="59"/>
    </row>
    <row r="5486" spans="2:12" customFormat="1" hidden="1">
      <c r="B5486" s="1" t="s">
        <v>5181</v>
      </c>
      <c r="C5486" s="4" t="s">
        <v>573</v>
      </c>
      <c r="D5486" s="10">
        <f>SUM(D5487:D5495)</f>
        <v>0</v>
      </c>
      <c r="E5486" s="16"/>
      <c r="F5486" s="96"/>
      <c r="G5486" s="10">
        <f>SUM(G5487:G5495)</f>
        <v>0</v>
      </c>
      <c r="H5486" s="16"/>
      <c r="I5486" s="96"/>
      <c r="J5486" s="10">
        <f>SUM(J5487:J5495)</f>
        <v>0</v>
      </c>
      <c r="L5486" s="59"/>
    </row>
    <row r="5487" spans="2:12" customFormat="1" hidden="1">
      <c r="B5487" s="5" t="s">
        <v>5182</v>
      </c>
      <c r="C5487" s="9" t="s">
        <v>575</v>
      </c>
      <c r="D5487" s="7">
        <v>0</v>
      </c>
      <c r="E5487" s="16"/>
      <c r="F5487" s="95"/>
      <c r="G5487" s="7">
        <v>0</v>
      </c>
      <c r="H5487" s="16"/>
      <c r="I5487" s="95"/>
      <c r="J5487" s="7">
        <v>0</v>
      </c>
      <c r="L5487" s="59"/>
    </row>
    <row r="5488" spans="2:12" customFormat="1" hidden="1">
      <c r="B5488" s="5" t="s">
        <v>5183</v>
      </c>
      <c r="C5488" s="9" t="s">
        <v>577</v>
      </c>
      <c r="D5488" s="7">
        <v>0</v>
      </c>
      <c r="E5488" s="16"/>
      <c r="F5488" s="95"/>
      <c r="G5488" s="7">
        <v>0</v>
      </c>
      <c r="H5488" s="16"/>
      <c r="I5488" s="95"/>
      <c r="J5488" s="7">
        <v>0</v>
      </c>
      <c r="L5488" s="59"/>
    </row>
    <row r="5489" spans="2:12" customFormat="1" hidden="1">
      <c r="B5489" s="5" t="s">
        <v>5184</v>
      </c>
      <c r="C5489" s="9" t="s">
        <v>579</v>
      </c>
      <c r="D5489" s="7">
        <v>0</v>
      </c>
      <c r="E5489" s="16"/>
      <c r="F5489" s="95"/>
      <c r="G5489" s="7">
        <v>0</v>
      </c>
      <c r="H5489" s="16"/>
      <c r="I5489" s="95"/>
      <c r="J5489" s="7">
        <v>0</v>
      </c>
      <c r="L5489" s="59"/>
    </row>
    <row r="5490" spans="2:12" customFormat="1" hidden="1">
      <c r="B5490" s="5" t="s">
        <v>5185</v>
      </c>
      <c r="C5490" s="9" t="s">
        <v>581</v>
      </c>
      <c r="D5490" s="7">
        <v>0</v>
      </c>
      <c r="E5490" s="16"/>
      <c r="F5490" s="95"/>
      <c r="G5490" s="7">
        <v>0</v>
      </c>
      <c r="H5490" s="16"/>
      <c r="I5490" s="95"/>
      <c r="J5490" s="7">
        <v>0</v>
      </c>
      <c r="L5490" s="59"/>
    </row>
    <row r="5491" spans="2:12" customFormat="1" hidden="1">
      <c r="B5491" s="5" t="s">
        <v>5186</v>
      </c>
      <c r="C5491" s="9" t="s">
        <v>583</v>
      </c>
      <c r="D5491" s="7">
        <v>0</v>
      </c>
      <c r="E5491" s="16"/>
      <c r="F5491" s="95"/>
      <c r="G5491" s="7">
        <v>0</v>
      </c>
      <c r="H5491" s="16"/>
      <c r="I5491" s="95"/>
      <c r="J5491" s="7">
        <v>0</v>
      </c>
      <c r="L5491" s="59"/>
    </row>
    <row r="5492" spans="2:12" customFormat="1" hidden="1">
      <c r="B5492" s="5" t="s">
        <v>5187</v>
      </c>
      <c r="C5492" s="9" t="s">
        <v>585</v>
      </c>
      <c r="D5492" s="7">
        <v>0</v>
      </c>
      <c r="E5492" s="16"/>
      <c r="F5492" s="95"/>
      <c r="G5492" s="7">
        <v>0</v>
      </c>
      <c r="H5492" s="16"/>
      <c r="I5492" s="95"/>
      <c r="J5492" s="7">
        <v>0</v>
      </c>
      <c r="L5492" s="59"/>
    </row>
    <row r="5493" spans="2:12" customFormat="1" hidden="1">
      <c r="B5493" s="5" t="s">
        <v>5188</v>
      </c>
      <c r="C5493" s="9" t="s">
        <v>587</v>
      </c>
      <c r="D5493" s="7">
        <v>0</v>
      </c>
      <c r="E5493" s="16"/>
      <c r="F5493" s="95"/>
      <c r="G5493" s="7">
        <v>0</v>
      </c>
      <c r="H5493" s="16"/>
      <c r="I5493" s="95"/>
      <c r="J5493" s="7">
        <v>0</v>
      </c>
      <c r="L5493" s="59"/>
    </row>
    <row r="5494" spans="2:12" customFormat="1" hidden="1">
      <c r="B5494" s="5" t="s">
        <v>5189</v>
      </c>
      <c r="C5494" s="9" t="s">
        <v>589</v>
      </c>
      <c r="D5494" s="7">
        <v>0</v>
      </c>
      <c r="E5494" s="16"/>
      <c r="F5494" s="95"/>
      <c r="G5494" s="7">
        <v>0</v>
      </c>
      <c r="H5494" s="16"/>
      <c r="I5494" s="95"/>
      <c r="J5494" s="7">
        <v>0</v>
      </c>
      <c r="L5494" s="59"/>
    </row>
    <row r="5495" spans="2:12" customFormat="1" hidden="1">
      <c r="B5495" s="5" t="s">
        <v>5190</v>
      </c>
      <c r="C5495" s="9" t="s">
        <v>591</v>
      </c>
      <c r="D5495" s="7">
        <v>0</v>
      </c>
      <c r="E5495" s="16"/>
      <c r="F5495" s="95"/>
      <c r="G5495" s="7">
        <v>0</v>
      </c>
      <c r="H5495" s="16"/>
      <c r="I5495" s="95"/>
      <c r="J5495" s="7">
        <v>0</v>
      </c>
      <c r="L5495" s="59"/>
    </row>
    <row r="5496" spans="2:12" customFormat="1" hidden="1">
      <c r="B5496" s="1" t="s">
        <v>5191</v>
      </c>
      <c r="C5496" s="4" t="s">
        <v>593</v>
      </c>
      <c r="D5496" s="10">
        <f>SUM(D5497:D5501)</f>
        <v>0</v>
      </c>
      <c r="E5496" s="16"/>
      <c r="F5496" s="96"/>
      <c r="G5496" s="10">
        <f>SUM(G5497:G5501)</f>
        <v>0</v>
      </c>
      <c r="H5496" s="16"/>
      <c r="I5496" s="96"/>
      <c r="J5496" s="10">
        <f>SUM(J5497:J5501)</f>
        <v>0</v>
      </c>
      <c r="L5496" s="59"/>
    </row>
    <row r="5497" spans="2:12" customFormat="1" hidden="1">
      <c r="B5497" s="5" t="s">
        <v>5192</v>
      </c>
      <c r="C5497" s="9" t="s">
        <v>595</v>
      </c>
      <c r="D5497" s="7">
        <v>0</v>
      </c>
      <c r="E5497" s="16"/>
      <c r="F5497" s="95"/>
      <c r="G5497" s="7">
        <v>0</v>
      </c>
      <c r="H5497" s="16"/>
      <c r="I5497" s="95"/>
      <c r="J5497" s="7">
        <v>0</v>
      </c>
      <c r="L5497" s="59"/>
    </row>
    <row r="5498" spans="2:12" customFormat="1" hidden="1">
      <c r="B5498" s="5" t="s">
        <v>5193</v>
      </c>
      <c r="C5498" s="9" t="s">
        <v>597</v>
      </c>
      <c r="D5498" s="7">
        <v>0</v>
      </c>
      <c r="E5498" s="16"/>
      <c r="F5498" s="95"/>
      <c r="G5498" s="7">
        <v>0</v>
      </c>
      <c r="H5498" s="16"/>
      <c r="I5498" s="95"/>
      <c r="J5498" s="7">
        <v>0</v>
      </c>
      <c r="L5498" s="59"/>
    </row>
    <row r="5499" spans="2:12" customFormat="1" hidden="1">
      <c r="B5499" s="5" t="s">
        <v>5194</v>
      </c>
      <c r="C5499" s="9" t="s">
        <v>599</v>
      </c>
      <c r="D5499" s="7">
        <v>0</v>
      </c>
      <c r="E5499" s="16"/>
      <c r="F5499" s="95"/>
      <c r="G5499" s="7">
        <v>0</v>
      </c>
      <c r="H5499" s="16"/>
      <c r="I5499" s="95"/>
      <c r="J5499" s="7">
        <v>0</v>
      </c>
      <c r="L5499" s="59"/>
    </row>
    <row r="5500" spans="2:12" customFormat="1" hidden="1">
      <c r="B5500" s="5" t="s">
        <v>5195</v>
      </c>
      <c r="C5500" s="9" t="s">
        <v>601</v>
      </c>
      <c r="D5500" s="7">
        <v>0</v>
      </c>
      <c r="E5500" s="16"/>
      <c r="F5500" s="95"/>
      <c r="G5500" s="7">
        <v>0</v>
      </c>
      <c r="H5500" s="16"/>
      <c r="I5500" s="95"/>
      <c r="J5500" s="7">
        <v>0</v>
      </c>
      <c r="L5500" s="59"/>
    </row>
    <row r="5501" spans="2:12" customFormat="1" hidden="1">
      <c r="B5501" s="5" t="s">
        <v>5196</v>
      </c>
      <c r="C5501" s="9" t="s">
        <v>603</v>
      </c>
      <c r="D5501" s="7">
        <v>0</v>
      </c>
      <c r="E5501" s="16"/>
      <c r="F5501" s="95"/>
      <c r="G5501" s="7">
        <v>0</v>
      </c>
      <c r="H5501" s="16"/>
      <c r="I5501" s="95"/>
      <c r="J5501" s="7">
        <v>0</v>
      </c>
      <c r="L5501" s="59"/>
    </row>
    <row r="5502" spans="2:12" customFormat="1" hidden="1">
      <c r="B5502" s="1" t="s">
        <v>5197</v>
      </c>
      <c r="C5502" s="4" t="s">
        <v>605</v>
      </c>
      <c r="D5502" s="10">
        <f>SUM(D5503:D5511)</f>
        <v>0</v>
      </c>
      <c r="E5502" s="16"/>
      <c r="F5502" s="96"/>
      <c r="G5502" s="10">
        <f>SUM(G5503:G5511)</f>
        <v>0</v>
      </c>
      <c r="H5502" s="16"/>
      <c r="I5502" s="96"/>
      <c r="J5502" s="10">
        <f>SUM(J5503:J5511)</f>
        <v>0</v>
      </c>
      <c r="L5502" s="59"/>
    </row>
    <row r="5503" spans="2:12" customFormat="1" hidden="1">
      <c r="B5503" s="5" t="s">
        <v>5198</v>
      </c>
      <c r="C5503" s="9" t="s">
        <v>607</v>
      </c>
      <c r="D5503" s="7">
        <v>0</v>
      </c>
      <c r="E5503" s="16"/>
      <c r="F5503" s="95"/>
      <c r="G5503" s="7">
        <v>0</v>
      </c>
      <c r="H5503" s="16"/>
      <c r="I5503" s="95"/>
      <c r="J5503" s="7">
        <v>0</v>
      </c>
      <c r="L5503" s="59"/>
    </row>
    <row r="5504" spans="2:12" customFormat="1" hidden="1">
      <c r="B5504" s="5" t="s">
        <v>5199</v>
      </c>
      <c r="C5504" s="9" t="s">
        <v>609</v>
      </c>
      <c r="D5504" s="7">
        <v>0</v>
      </c>
      <c r="E5504" s="16"/>
      <c r="F5504" s="95"/>
      <c r="G5504" s="7">
        <v>0</v>
      </c>
      <c r="H5504" s="16"/>
      <c r="I5504" s="95"/>
      <c r="J5504" s="7">
        <v>0</v>
      </c>
      <c r="L5504" s="59"/>
    </row>
    <row r="5505" spans="2:12" customFormat="1" hidden="1">
      <c r="B5505" s="5" t="s">
        <v>5200</v>
      </c>
      <c r="C5505" s="9" t="s">
        <v>611</v>
      </c>
      <c r="D5505" s="7">
        <v>0</v>
      </c>
      <c r="E5505" s="16"/>
      <c r="F5505" s="95"/>
      <c r="G5505" s="7">
        <v>0</v>
      </c>
      <c r="H5505" s="16"/>
      <c r="I5505" s="95"/>
      <c r="J5505" s="7">
        <v>0</v>
      </c>
      <c r="L5505" s="59"/>
    </row>
    <row r="5506" spans="2:12" customFormat="1" hidden="1">
      <c r="B5506" s="5" t="s">
        <v>5201</v>
      </c>
      <c r="C5506" s="9" t="s">
        <v>613</v>
      </c>
      <c r="D5506" s="7">
        <v>0</v>
      </c>
      <c r="E5506" s="16"/>
      <c r="F5506" s="95"/>
      <c r="G5506" s="7">
        <v>0</v>
      </c>
      <c r="H5506" s="16"/>
      <c r="I5506" s="95"/>
      <c r="J5506" s="7">
        <v>0</v>
      </c>
      <c r="L5506" s="59"/>
    </row>
    <row r="5507" spans="2:12" customFormat="1" hidden="1">
      <c r="B5507" s="5" t="s">
        <v>5202</v>
      </c>
      <c r="C5507" s="9" t="s">
        <v>615</v>
      </c>
      <c r="D5507" s="7">
        <v>0</v>
      </c>
      <c r="E5507" s="16"/>
      <c r="F5507" s="95"/>
      <c r="G5507" s="7">
        <v>0</v>
      </c>
      <c r="H5507" s="16"/>
      <c r="I5507" s="95"/>
      <c r="J5507" s="7">
        <v>0</v>
      </c>
      <c r="L5507" s="59"/>
    </row>
    <row r="5508" spans="2:12" customFormat="1" hidden="1">
      <c r="B5508" s="5" t="s">
        <v>5203</v>
      </c>
      <c r="C5508" s="9" t="s">
        <v>617</v>
      </c>
      <c r="D5508" s="7">
        <v>0</v>
      </c>
      <c r="E5508" s="16"/>
      <c r="F5508" s="95"/>
      <c r="G5508" s="7">
        <v>0</v>
      </c>
      <c r="H5508" s="16"/>
      <c r="I5508" s="95"/>
      <c r="J5508" s="7">
        <v>0</v>
      </c>
      <c r="L5508" s="59"/>
    </row>
    <row r="5509" spans="2:12" customFormat="1" hidden="1">
      <c r="B5509" s="5" t="s">
        <v>5204</v>
      </c>
      <c r="C5509" s="9" t="s">
        <v>619</v>
      </c>
      <c r="D5509" s="7">
        <v>0</v>
      </c>
      <c r="E5509" s="16"/>
      <c r="F5509" s="95"/>
      <c r="G5509" s="7">
        <v>0</v>
      </c>
      <c r="H5509" s="16"/>
      <c r="I5509" s="95"/>
      <c r="J5509" s="7">
        <v>0</v>
      </c>
      <c r="L5509" s="59"/>
    </row>
    <row r="5510" spans="2:12" customFormat="1" hidden="1">
      <c r="B5510" s="5" t="s">
        <v>5205</v>
      </c>
      <c r="C5510" s="9" t="s">
        <v>621</v>
      </c>
      <c r="D5510" s="7">
        <v>0</v>
      </c>
      <c r="E5510" s="16"/>
      <c r="F5510" s="95"/>
      <c r="G5510" s="7">
        <v>0</v>
      </c>
      <c r="H5510" s="16"/>
      <c r="I5510" s="95"/>
      <c r="J5510" s="7">
        <v>0</v>
      </c>
      <c r="L5510" s="59"/>
    </row>
    <row r="5511" spans="2:12" customFormat="1" hidden="1">
      <c r="B5511" s="5" t="s">
        <v>5206</v>
      </c>
      <c r="C5511" s="9" t="s">
        <v>623</v>
      </c>
      <c r="D5511" s="7">
        <v>0</v>
      </c>
      <c r="E5511" s="16"/>
      <c r="F5511" s="95"/>
      <c r="G5511" s="7">
        <v>0</v>
      </c>
      <c r="H5511" s="16"/>
      <c r="I5511" s="95"/>
      <c r="J5511" s="7">
        <v>0</v>
      </c>
      <c r="L5511" s="59"/>
    </row>
    <row r="5512" spans="2:12" customFormat="1" hidden="1">
      <c r="B5512" s="1" t="s">
        <v>5207</v>
      </c>
      <c r="C5512" s="4" t="s">
        <v>625</v>
      </c>
      <c r="D5512" s="10">
        <f>D5513+D5522+D5531</f>
        <v>0</v>
      </c>
      <c r="E5512" s="16"/>
      <c r="F5512" s="96"/>
      <c r="G5512" s="10">
        <f>G5513+G5522+G5531</f>
        <v>0</v>
      </c>
      <c r="H5512" s="16"/>
      <c r="I5512" s="96"/>
      <c r="J5512" s="10">
        <f>J5513+J5522+J5531</f>
        <v>0</v>
      </c>
      <c r="L5512" s="59"/>
    </row>
    <row r="5513" spans="2:12" customFormat="1" hidden="1">
      <c r="B5513" s="1" t="s">
        <v>5208</v>
      </c>
      <c r="C5513" s="4" t="s">
        <v>627</v>
      </c>
      <c r="D5513" s="10">
        <f>SUM(D5514:D5521)</f>
        <v>0</v>
      </c>
      <c r="E5513" s="16"/>
      <c r="F5513" s="96"/>
      <c r="G5513" s="10">
        <f>SUM(G5514:G5521)</f>
        <v>0</v>
      </c>
      <c r="H5513" s="16"/>
      <c r="I5513" s="96"/>
      <c r="J5513" s="10">
        <f>SUM(J5514:J5521)</f>
        <v>0</v>
      </c>
      <c r="L5513" s="59"/>
    </row>
    <row r="5514" spans="2:12" customFormat="1" hidden="1">
      <c r="B5514" s="5" t="s">
        <v>5209</v>
      </c>
      <c r="C5514" s="9" t="s">
        <v>629</v>
      </c>
      <c r="D5514" s="7">
        <v>0</v>
      </c>
      <c r="E5514" s="16"/>
      <c r="F5514" s="95"/>
      <c r="G5514" s="7">
        <v>0</v>
      </c>
      <c r="H5514" s="16"/>
      <c r="I5514" s="95"/>
      <c r="J5514" s="7">
        <v>0</v>
      </c>
      <c r="L5514" s="59"/>
    </row>
    <row r="5515" spans="2:12" customFormat="1" hidden="1">
      <c r="B5515" s="5" t="s">
        <v>5210</v>
      </c>
      <c r="C5515" s="9" t="s">
        <v>631</v>
      </c>
      <c r="D5515" s="7">
        <v>0</v>
      </c>
      <c r="E5515" s="16"/>
      <c r="F5515" s="95"/>
      <c r="G5515" s="7">
        <v>0</v>
      </c>
      <c r="H5515" s="16"/>
      <c r="I5515" s="95"/>
      <c r="J5515" s="7">
        <v>0</v>
      </c>
      <c r="L5515" s="59"/>
    </row>
    <row r="5516" spans="2:12" customFormat="1" hidden="1">
      <c r="B5516" s="5" t="s">
        <v>5211</v>
      </c>
      <c r="C5516" s="9" t="s">
        <v>633</v>
      </c>
      <c r="D5516" s="7">
        <v>0</v>
      </c>
      <c r="E5516" s="16"/>
      <c r="F5516" s="95"/>
      <c r="G5516" s="7">
        <v>0</v>
      </c>
      <c r="H5516" s="16"/>
      <c r="I5516" s="95"/>
      <c r="J5516" s="7">
        <v>0</v>
      </c>
      <c r="L5516" s="59"/>
    </row>
    <row r="5517" spans="2:12" customFormat="1" hidden="1">
      <c r="B5517" s="5" t="s">
        <v>5212</v>
      </c>
      <c r="C5517" s="9" t="s">
        <v>635</v>
      </c>
      <c r="D5517" s="7">
        <v>0</v>
      </c>
      <c r="E5517" s="16"/>
      <c r="F5517" s="95"/>
      <c r="G5517" s="7">
        <v>0</v>
      </c>
      <c r="H5517" s="16"/>
      <c r="I5517" s="95"/>
      <c r="J5517" s="7">
        <v>0</v>
      </c>
      <c r="L5517" s="59"/>
    </row>
    <row r="5518" spans="2:12" customFormat="1" hidden="1">
      <c r="B5518" s="5" t="s">
        <v>5213</v>
      </c>
      <c r="C5518" s="9" t="s">
        <v>637</v>
      </c>
      <c r="D5518" s="7">
        <v>0</v>
      </c>
      <c r="E5518" s="16"/>
      <c r="F5518" s="95"/>
      <c r="G5518" s="7">
        <v>0</v>
      </c>
      <c r="H5518" s="16"/>
      <c r="I5518" s="95"/>
      <c r="J5518" s="7">
        <v>0</v>
      </c>
      <c r="L5518" s="59"/>
    </row>
    <row r="5519" spans="2:12" customFormat="1" hidden="1">
      <c r="B5519" s="5" t="s">
        <v>5214</v>
      </c>
      <c r="C5519" s="9" t="s">
        <v>639</v>
      </c>
      <c r="D5519" s="7">
        <v>0</v>
      </c>
      <c r="E5519" s="16"/>
      <c r="F5519" s="95"/>
      <c r="G5519" s="7">
        <v>0</v>
      </c>
      <c r="H5519" s="16"/>
      <c r="I5519" s="95"/>
      <c r="J5519" s="7">
        <v>0</v>
      </c>
      <c r="L5519" s="59"/>
    </row>
    <row r="5520" spans="2:12" customFormat="1" hidden="1">
      <c r="B5520" s="5" t="s">
        <v>5215</v>
      </c>
      <c r="C5520" s="9" t="s">
        <v>641</v>
      </c>
      <c r="D5520" s="7">
        <v>0</v>
      </c>
      <c r="E5520" s="16"/>
      <c r="F5520" s="95"/>
      <c r="G5520" s="7">
        <v>0</v>
      </c>
      <c r="H5520" s="16"/>
      <c r="I5520" s="95"/>
      <c r="J5520" s="7">
        <v>0</v>
      </c>
      <c r="L5520" s="59"/>
    </row>
    <row r="5521" spans="2:12" customFormat="1" hidden="1">
      <c r="B5521" s="5" t="s">
        <v>5216</v>
      </c>
      <c r="C5521" s="9" t="s">
        <v>643</v>
      </c>
      <c r="D5521" s="7">
        <v>0</v>
      </c>
      <c r="E5521" s="16"/>
      <c r="F5521" s="95"/>
      <c r="G5521" s="7">
        <v>0</v>
      </c>
      <c r="H5521" s="16"/>
      <c r="I5521" s="95"/>
      <c r="J5521" s="7">
        <v>0</v>
      </c>
      <c r="L5521" s="59"/>
    </row>
    <row r="5522" spans="2:12" customFormat="1" hidden="1">
      <c r="B5522" s="1" t="s">
        <v>5217</v>
      </c>
      <c r="C5522" s="4" t="s">
        <v>645</v>
      </c>
      <c r="D5522" s="10">
        <f>SUM(D5523:D5530)</f>
        <v>0</v>
      </c>
      <c r="E5522" s="16"/>
      <c r="F5522" s="96"/>
      <c r="G5522" s="10">
        <f>SUM(G5523:G5530)</f>
        <v>0</v>
      </c>
      <c r="H5522" s="16"/>
      <c r="I5522" s="96"/>
      <c r="J5522" s="10">
        <f>SUM(J5523:J5530)</f>
        <v>0</v>
      </c>
      <c r="L5522" s="59"/>
    </row>
    <row r="5523" spans="2:12" customFormat="1" hidden="1">
      <c r="B5523" s="5" t="s">
        <v>5218</v>
      </c>
      <c r="C5523" s="9" t="s">
        <v>629</v>
      </c>
      <c r="D5523" s="7">
        <v>0</v>
      </c>
      <c r="E5523" s="16"/>
      <c r="F5523" s="95"/>
      <c r="G5523" s="7">
        <v>0</v>
      </c>
      <c r="H5523" s="16"/>
      <c r="I5523" s="95"/>
      <c r="J5523" s="7">
        <v>0</v>
      </c>
      <c r="L5523" s="59"/>
    </row>
    <row r="5524" spans="2:12" customFormat="1" hidden="1">
      <c r="B5524" s="5" t="s">
        <v>5219</v>
      </c>
      <c r="C5524" s="9" t="s">
        <v>631</v>
      </c>
      <c r="D5524" s="7">
        <v>0</v>
      </c>
      <c r="E5524" s="16"/>
      <c r="F5524" s="95"/>
      <c r="G5524" s="7">
        <v>0</v>
      </c>
      <c r="H5524" s="16"/>
      <c r="I5524" s="95"/>
      <c r="J5524" s="7">
        <v>0</v>
      </c>
      <c r="L5524" s="59"/>
    </row>
    <row r="5525" spans="2:12" customFormat="1" hidden="1">
      <c r="B5525" s="5" t="s">
        <v>5220</v>
      </c>
      <c r="C5525" s="9" t="s">
        <v>633</v>
      </c>
      <c r="D5525" s="7">
        <v>0</v>
      </c>
      <c r="E5525" s="16"/>
      <c r="F5525" s="95"/>
      <c r="G5525" s="7">
        <v>0</v>
      </c>
      <c r="H5525" s="16"/>
      <c r="I5525" s="95"/>
      <c r="J5525" s="7">
        <v>0</v>
      </c>
      <c r="L5525" s="59"/>
    </row>
    <row r="5526" spans="2:12" customFormat="1" hidden="1">
      <c r="B5526" s="5" t="s">
        <v>5221</v>
      </c>
      <c r="C5526" s="9" t="s">
        <v>635</v>
      </c>
      <c r="D5526" s="7">
        <v>0</v>
      </c>
      <c r="E5526" s="16"/>
      <c r="F5526" s="95"/>
      <c r="G5526" s="7">
        <v>0</v>
      </c>
      <c r="H5526" s="16"/>
      <c r="I5526" s="95"/>
      <c r="J5526" s="7">
        <v>0</v>
      </c>
      <c r="L5526" s="59"/>
    </row>
    <row r="5527" spans="2:12" customFormat="1" hidden="1">
      <c r="B5527" s="5" t="s">
        <v>5222</v>
      </c>
      <c r="C5527" s="9" t="s">
        <v>637</v>
      </c>
      <c r="D5527" s="7">
        <v>0</v>
      </c>
      <c r="E5527" s="16"/>
      <c r="F5527" s="95"/>
      <c r="G5527" s="7">
        <v>0</v>
      </c>
      <c r="H5527" s="16"/>
      <c r="I5527" s="95"/>
      <c r="J5527" s="7">
        <v>0</v>
      </c>
      <c r="L5527" s="59"/>
    </row>
    <row r="5528" spans="2:12" customFormat="1" hidden="1">
      <c r="B5528" s="5" t="s">
        <v>5223</v>
      </c>
      <c r="C5528" s="9" t="s">
        <v>639</v>
      </c>
      <c r="D5528" s="7">
        <v>0</v>
      </c>
      <c r="E5528" s="16"/>
      <c r="F5528" s="95"/>
      <c r="G5528" s="7">
        <v>0</v>
      </c>
      <c r="H5528" s="16"/>
      <c r="I5528" s="95"/>
      <c r="J5528" s="7">
        <v>0</v>
      </c>
      <c r="L5528" s="59"/>
    </row>
    <row r="5529" spans="2:12" customFormat="1" hidden="1">
      <c r="B5529" s="5" t="s">
        <v>5224</v>
      </c>
      <c r="C5529" s="9" t="s">
        <v>641</v>
      </c>
      <c r="D5529" s="7">
        <v>0</v>
      </c>
      <c r="E5529" s="16"/>
      <c r="F5529" s="95"/>
      <c r="G5529" s="7">
        <v>0</v>
      </c>
      <c r="H5529" s="16"/>
      <c r="I5529" s="95"/>
      <c r="J5529" s="7">
        <v>0</v>
      </c>
      <c r="L5529" s="59"/>
    </row>
    <row r="5530" spans="2:12" customFormat="1" hidden="1">
      <c r="B5530" s="5" t="s">
        <v>5225</v>
      </c>
      <c r="C5530" s="9" t="s">
        <v>643</v>
      </c>
      <c r="D5530" s="7">
        <v>0</v>
      </c>
      <c r="E5530" s="16"/>
      <c r="F5530" s="95"/>
      <c r="G5530" s="7">
        <v>0</v>
      </c>
      <c r="H5530" s="16"/>
      <c r="I5530" s="95"/>
      <c r="J5530" s="7">
        <v>0</v>
      </c>
      <c r="L5530" s="59"/>
    </row>
    <row r="5531" spans="2:12" customFormat="1" hidden="1">
      <c r="B5531" s="1" t="s">
        <v>5226</v>
      </c>
      <c r="C5531" s="4" t="s">
        <v>655</v>
      </c>
      <c r="D5531" s="10">
        <f>SUM(D5532:D5534)</f>
        <v>0</v>
      </c>
      <c r="E5531" s="16"/>
      <c r="F5531" s="96"/>
      <c r="G5531" s="10">
        <f>SUM(G5532:G5534)</f>
        <v>0</v>
      </c>
      <c r="H5531" s="16"/>
      <c r="I5531" s="96"/>
      <c r="J5531" s="10">
        <f>SUM(J5532:J5534)</f>
        <v>0</v>
      </c>
      <c r="L5531" s="59"/>
    </row>
    <row r="5532" spans="2:12" customFormat="1" hidden="1">
      <c r="B5532" s="5" t="s">
        <v>5227</v>
      </c>
      <c r="C5532" s="9" t="s">
        <v>657</v>
      </c>
      <c r="D5532" s="7">
        <v>0</v>
      </c>
      <c r="E5532" s="16"/>
      <c r="F5532" s="95"/>
      <c r="G5532" s="7">
        <v>0</v>
      </c>
      <c r="H5532" s="16"/>
      <c r="I5532" s="95"/>
      <c r="J5532" s="7">
        <v>0</v>
      </c>
      <c r="L5532" s="59"/>
    </row>
    <row r="5533" spans="2:12" customFormat="1" hidden="1">
      <c r="B5533" s="5" t="s">
        <v>5228</v>
      </c>
      <c r="C5533" s="9" t="s">
        <v>659</v>
      </c>
      <c r="D5533" s="7">
        <v>0</v>
      </c>
      <c r="E5533" s="16"/>
      <c r="F5533" s="95"/>
      <c r="G5533" s="7">
        <v>0</v>
      </c>
      <c r="H5533" s="16"/>
      <c r="I5533" s="95"/>
      <c r="J5533" s="7">
        <v>0</v>
      </c>
      <c r="L5533" s="59"/>
    </row>
    <row r="5534" spans="2:12" customFormat="1" hidden="1">
      <c r="B5534" s="5" t="s">
        <v>5229</v>
      </c>
      <c r="C5534" s="9" t="s">
        <v>661</v>
      </c>
      <c r="D5534" s="7">
        <v>0</v>
      </c>
      <c r="E5534" s="16"/>
      <c r="F5534" s="95"/>
      <c r="G5534" s="7">
        <v>0</v>
      </c>
      <c r="H5534" s="16"/>
      <c r="I5534" s="95"/>
      <c r="J5534" s="7">
        <v>0</v>
      </c>
      <c r="L5534" s="59"/>
    </row>
    <row r="5535" spans="2:12" customFormat="1" hidden="1">
      <c r="B5535" s="1" t="s">
        <v>5230</v>
      </c>
      <c r="C5535" s="4" t="s">
        <v>663</v>
      </c>
      <c r="D5535" s="10">
        <f>D5536+D5539+D5541+D5544+D5547+D5550</f>
        <v>0</v>
      </c>
      <c r="E5535" s="16"/>
      <c r="F5535" s="96"/>
      <c r="G5535" s="10">
        <f>G5536+G5539+G5541+G5544+G5547+G5550</f>
        <v>0</v>
      </c>
      <c r="H5535" s="16"/>
      <c r="I5535" s="96"/>
      <c r="J5535" s="10">
        <f>J5536+J5539+J5541+J5544+J5547+J5550</f>
        <v>0</v>
      </c>
      <c r="L5535" s="59"/>
    </row>
    <row r="5536" spans="2:12" customFormat="1" hidden="1">
      <c r="B5536" s="1" t="s">
        <v>5231</v>
      </c>
      <c r="C5536" s="4" t="s">
        <v>665</v>
      </c>
      <c r="D5536" s="10">
        <f>SUM(D5537:D5538)</f>
        <v>0</v>
      </c>
      <c r="E5536" s="16"/>
      <c r="F5536" s="96"/>
      <c r="G5536" s="10">
        <f>SUM(G5537:G5538)</f>
        <v>0</v>
      </c>
      <c r="H5536" s="16"/>
      <c r="I5536" s="96"/>
      <c r="J5536" s="10">
        <f>SUM(J5537:J5538)</f>
        <v>0</v>
      </c>
      <c r="L5536" s="59"/>
    </row>
    <row r="5537" spans="2:12" customFormat="1" ht="22.5" hidden="1">
      <c r="B5537" s="5" t="s">
        <v>5232</v>
      </c>
      <c r="C5537" s="9" t="s">
        <v>667</v>
      </c>
      <c r="D5537" s="7">
        <v>0</v>
      </c>
      <c r="E5537" s="16"/>
      <c r="F5537" s="95"/>
      <c r="G5537" s="7">
        <v>0</v>
      </c>
      <c r="H5537" s="16"/>
      <c r="I5537" s="95"/>
      <c r="J5537" s="7">
        <v>0</v>
      </c>
      <c r="L5537" s="59"/>
    </row>
    <row r="5538" spans="2:12" customFormat="1" hidden="1">
      <c r="B5538" s="5" t="s">
        <v>5233</v>
      </c>
      <c r="C5538" s="9" t="s">
        <v>669</v>
      </c>
      <c r="D5538" s="7">
        <v>0</v>
      </c>
      <c r="E5538" s="16"/>
      <c r="F5538" s="95"/>
      <c r="G5538" s="7">
        <v>0</v>
      </c>
      <c r="H5538" s="16"/>
      <c r="I5538" s="95"/>
      <c r="J5538" s="7">
        <v>0</v>
      </c>
      <c r="L5538" s="59"/>
    </row>
    <row r="5539" spans="2:12" customFormat="1" hidden="1">
      <c r="B5539" s="1" t="s">
        <v>5234</v>
      </c>
      <c r="C5539" s="4" t="s">
        <v>671</v>
      </c>
      <c r="D5539" s="10">
        <f>SUM(D5540)</f>
        <v>0</v>
      </c>
      <c r="E5539" s="16"/>
      <c r="F5539" s="96"/>
      <c r="G5539" s="10">
        <f>SUM(G5540)</f>
        <v>0</v>
      </c>
      <c r="H5539" s="16"/>
      <c r="I5539" s="96"/>
      <c r="J5539" s="10">
        <f>SUM(J5540)</f>
        <v>0</v>
      </c>
      <c r="L5539" s="59"/>
    </row>
    <row r="5540" spans="2:12" customFormat="1" ht="22.5" hidden="1">
      <c r="B5540" s="5" t="s">
        <v>5235</v>
      </c>
      <c r="C5540" s="9" t="s">
        <v>673</v>
      </c>
      <c r="D5540" s="7">
        <v>0</v>
      </c>
      <c r="E5540" s="16"/>
      <c r="F5540" s="95"/>
      <c r="G5540" s="7">
        <v>0</v>
      </c>
      <c r="H5540" s="16"/>
      <c r="I5540" s="95"/>
      <c r="J5540" s="7">
        <v>0</v>
      </c>
      <c r="L5540" s="59"/>
    </row>
    <row r="5541" spans="2:12" customFormat="1" hidden="1">
      <c r="B5541" s="1" t="s">
        <v>5236</v>
      </c>
      <c r="C5541" s="4" t="s">
        <v>675</v>
      </c>
      <c r="D5541" s="10">
        <f>SUM(D5542:D5543)</f>
        <v>0</v>
      </c>
      <c r="E5541" s="16"/>
      <c r="F5541" s="96"/>
      <c r="G5541" s="10">
        <f>SUM(G5542:G5543)</f>
        <v>0</v>
      </c>
      <c r="H5541" s="16"/>
      <c r="I5541" s="96"/>
      <c r="J5541" s="10">
        <f>SUM(J5542:J5543)</f>
        <v>0</v>
      </c>
      <c r="L5541" s="59"/>
    </row>
    <row r="5542" spans="2:12" customFormat="1" hidden="1">
      <c r="B5542" s="5" t="s">
        <v>5237</v>
      </c>
      <c r="C5542" s="9" t="s">
        <v>677</v>
      </c>
      <c r="D5542" s="7">
        <v>0</v>
      </c>
      <c r="E5542" s="16"/>
      <c r="F5542" s="95"/>
      <c r="G5542" s="7">
        <v>0</v>
      </c>
      <c r="H5542" s="16"/>
      <c r="I5542" s="95"/>
      <c r="J5542" s="7">
        <v>0</v>
      </c>
      <c r="L5542" s="59"/>
    </row>
    <row r="5543" spans="2:12" customFormat="1" hidden="1">
      <c r="B5543" s="5" t="s">
        <v>5238</v>
      </c>
      <c r="C5543" s="9" t="s">
        <v>679</v>
      </c>
      <c r="D5543" s="7">
        <v>0</v>
      </c>
      <c r="E5543" s="16"/>
      <c r="F5543" s="95"/>
      <c r="G5543" s="7">
        <v>0</v>
      </c>
      <c r="H5543" s="16"/>
      <c r="I5543" s="95"/>
      <c r="J5543" s="7">
        <v>0</v>
      </c>
      <c r="L5543" s="59"/>
    </row>
    <row r="5544" spans="2:12" customFormat="1" hidden="1">
      <c r="B5544" s="1" t="s">
        <v>5239</v>
      </c>
      <c r="C5544" s="4" t="s">
        <v>681</v>
      </c>
      <c r="D5544" s="10">
        <f>SUM(D5545:D5546)</f>
        <v>0</v>
      </c>
      <c r="E5544" s="16"/>
      <c r="F5544" s="96"/>
      <c r="G5544" s="10">
        <f>SUM(G5545:G5546)</f>
        <v>0</v>
      </c>
      <c r="H5544" s="16"/>
      <c r="I5544" s="96"/>
      <c r="J5544" s="10">
        <f>SUM(J5545:J5546)</f>
        <v>0</v>
      </c>
      <c r="L5544" s="59"/>
    </row>
    <row r="5545" spans="2:12" customFormat="1" hidden="1">
      <c r="B5545" s="5" t="s">
        <v>5240</v>
      </c>
      <c r="C5545" s="9" t="s">
        <v>683</v>
      </c>
      <c r="D5545" s="7">
        <v>0</v>
      </c>
      <c r="E5545" s="16"/>
      <c r="F5545" s="95"/>
      <c r="G5545" s="7">
        <v>0</v>
      </c>
      <c r="H5545" s="16"/>
      <c r="I5545" s="95"/>
      <c r="J5545" s="7">
        <v>0</v>
      </c>
      <c r="L5545" s="59"/>
    </row>
    <row r="5546" spans="2:12" customFormat="1" hidden="1">
      <c r="B5546" s="5" t="s">
        <v>5241</v>
      </c>
      <c r="C5546" s="9" t="s">
        <v>685</v>
      </c>
      <c r="D5546" s="7">
        <v>0</v>
      </c>
      <c r="E5546" s="16"/>
      <c r="F5546" s="95"/>
      <c r="G5546" s="7">
        <v>0</v>
      </c>
      <c r="H5546" s="16"/>
      <c r="I5546" s="95"/>
      <c r="J5546" s="7">
        <v>0</v>
      </c>
      <c r="L5546" s="59"/>
    </row>
    <row r="5547" spans="2:12" customFormat="1" hidden="1">
      <c r="B5547" s="1" t="s">
        <v>5242</v>
      </c>
      <c r="C5547" s="4" t="s">
        <v>687</v>
      </c>
      <c r="D5547" s="10">
        <f>SUM(D5548:D5552)</f>
        <v>0</v>
      </c>
      <c r="E5547" s="16"/>
      <c r="F5547" s="96"/>
      <c r="G5547" s="10">
        <f>SUM(G5548:G5552)</f>
        <v>0</v>
      </c>
      <c r="H5547" s="16"/>
      <c r="I5547" s="96"/>
      <c r="J5547" s="10">
        <f>SUM(J5548:J5552)</f>
        <v>0</v>
      </c>
      <c r="L5547" s="59"/>
    </row>
    <row r="5548" spans="2:12" customFormat="1" hidden="1">
      <c r="B5548" s="5" t="s">
        <v>5243</v>
      </c>
      <c r="C5548" s="9" t="s">
        <v>689</v>
      </c>
      <c r="D5548" s="7">
        <v>0</v>
      </c>
      <c r="E5548" s="16"/>
      <c r="F5548" s="95"/>
      <c r="G5548" s="7">
        <v>0</v>
      </c>
      <c r="H5548" s="16"/>
      <c r="I5548" s="95"/>
      <c r="J5548" s="7">
        <v>0</v>
      </c>
      <c r="L5548" s="59"/>
    </row>
    <row r="5549" spans="2:12" customFormat="1" hidden="1">
      <c r="B5549" s="5" t="s">
        <v>5243</v>
      </c>
      <c r="C5549" s="9" t="s">
        <v>691</v>
      </c>
      <c r="D5549" s="7">
        <v>0</v>
      </c>
      <c r="E5549" s="16"/>
      <c r="F5549" s="95"/>
      <c r="G5549" s="7">
        <v>0</v>
      </c>
      <c r="H5549" s="16"/>
      <c r="I5549" s="95"/>
      <c r="J5549" s="7">
        <v>0</v>
      </c>
      <c r="L5549" s="59"/>
    </row>
    <row r="5550" spans="2:12" customFormat="1" hidden="1">
      <c r="B5550" s="1" t="s">
        <v>5244</v>
      </c>
      <c r="C5550" s="4" t="s">
        <v>693</v>
      </c>
      <c r="D5550" s="10">
        <f>SUM(D5551:D5552)</f>
        <v>0</v>
      </c>
      <c r="E5550" s="16"/>
      <c r="F5550" s="96"/>
      <c r="G5550" s="10">
        <f>SUM(G5551:G5552)</f>
        <v>0</v>
      </c>
      <c r="H5550" s="16"/>
      <c r="I5550" s="96"/>
      <c r="J5550" s="10">
        <f>SUM(J5551:J5552)</f>
        <v>0</v>
      </c>
      <c r="L5550" s="59"/>
    </row>
    <row r="5551" spans="2:12" customFormat="1" hidden="1">
      <c r="B5551" s="5" t="s">
        <v>5245</v>
      </c>
      <c r="C5551" s="9" t="s">
        <v>695</v>
      </c>
      <c r="D5551" s="7">
        <v>0</v>
      </c>
      <c r="E5551" s="16"/>
      <c r="F5551" s="95"/>
      <c r="G5551" s="7">
        <v>0</v>
      </c>
      <c r="H5551" s="16"/>
      <c r="I5551" s="95"/>
      <c r="J5551" s="7">
        <v>0</v>
      </c>
      <c r="L5551" s="59"/>
    </row>
    <row r="5552" spans="2:12" customFormat="1" hidden="1">
      <c r="B5552" s="5" t="s">
        <v>5246</v>
      </c>
      <c r="C5552" s="9" t="s">
        <v>697</v>
      </c>
      <c r="D5552" s="7">
        <v>0</v>
      </c>
      <c r="E5552" s="16"/>
      <c r="F5552" s="95"/>
      <c r="G5552" s="7">
        <v>0</v>
      </c>
      <c r="H5552" s="16"/>
      <c r="I5552" s="95"/>
      <c r="J5552" s="7">
        <v>0</v>
      </c>
      <c r="L5552" s="59"/>
    </row>
    <row r="5553" spans="2:12" customFormat="1" hidden="1">
      <c r="B5553" s="1" t="s">
        <v>5247</v>
      </c>
      <c r="C5553" s="4" t="s">
        <v>699</v>
      </c>
      <c r="D5553" s="10">
        <f>D5554</f>
        <v>0</v>
      </c>
      <c r="E5553" s="16"/>
      <c r="F5553" s="96"/>
      <c r="G5553" s="10">
        <f>G5554</f>
        <v>0</v>
      </c>
      <c r="H5553" s="16"/>
      <c r="I5553" s="96"/>
      <c r="J5553" s="10">
        <f>J5554</f>
        <v>0</v>
      </c>
      <c r="L5553" s="59"/>
    </row>
    <row r="5554" spans="2:12" customFormat="1" hidden="1">
      <c r="B5554" s="1" t="s">
        <v>5248</v>
      </c>
      <c r="C5554" s="4" t="s">
        <v>699</v>
      </c>
      <c r="D5554" s="10">
        <f>SUM(D5555:D5557)</f>
        <v>0</v>
      </c>
      <c r="E5554" s="16"/>
      <c r="F5554" s="96"/>
      <c r="G5554" s="10">
        <f>SUM(G5555:G5557)</f>
        <v>0</v>
      </c>
      <c r="H5554" s="16"/>
      <c r="I5554" s="96"/>
      <c r="J5554" s="10">
        <f>SUM(J5555:J5557)</f>
        <v>0</v>
      </c>
      <c r="L5554" s="59"/>
    </row>
    <row r="5555" spans="2:12" customFormat="1" hidden="1">
      <c r="B5555" s="5" t="s">
        <v>5249</v>
      </c>
      <c r="C5555" s="6" t="s">
        <v>702</v>
      </c>
      <c r="D5555" s="7">
        <v>0</v>
      </c>
      <c r="E5555" s="16"/>
      <c r="F5555" s="95"/>
      <c r="G5555" s="7">
        <v>0</v>
      </c>
      <c r="H5555" s="16"/>
      <c r="I5555" s="95"/>
      <c r="J5555" s="7">
        <v>0</v>
      </c>
      <c r="L5555" s="59"/>
    </row>
    <row r="5556" spans="2:12" customFormat="1" hidden="1">
      <c r="B5556" s="5" t="s">
        <v>5250</v>
      </c>
      <c r="C5556" s="6" t="s">
        <v>704</v>
      </c>
      <c r="D5556" s="7">
        <v>0</v>
      </c>
      <c r="E5556" s="16"/>
      <c r="F5556" s="95"/>
      <c r="G5556" s="7">
        <v>0</v>
      </c>
      <c r="H5556" s="16"/>
      <c r="I5556" s="95"/>
      <c r="J5556" s="7">
        <v>0</v>
      </c>
      <c r="L5556" s="59"/>
    </row>
    <row r="5557" spans="2:12" customFormat="1" hidden="1">
      <c r="B5557" s="5" t="s">
        <v>5251</v>
      </c>
      <c r="C5557" s="6" t="s">
        <v>5520</v>
      </c>
      <c r="D5557" s="7">
        <v>0</v>
      </c>
      <c r="E5557" s="16"/>
      <c r="F5557" s="95"/>
      <c r="G5557" s="7">
        <v>0</v>
      </c>
      <c r="H5557" s="16"/>
      <c r="I5557" s="95"/>
      <c r="J5557" s="7">
        <v>0</v>
      </c>
      <c r="L5557" s="59"/>
    </row>
    <row r="5558" spans="2:12" customFormat="1" hidden="1">
      <c r="B5558" s="1" t="s">
        <v>5252</v>
      </c>
      <c r="C5558" s="4" t="s">
        <v>708</v>
      </c>
      <c r="D5558" s="10">
        <f>D5559+D5563+D5567+D5569+D5571+D5573+D5575</f>
        <v>0</v>
      </c>
      <c r="E5558" s="16"/>
      <c r="F5558" s="96"/>
      <c r="G5558" s="10">
        <f>G5559+G5563+G5567+G5569+G5571+G5573+G5575</f>
        <v>0</v>
      </c>
      <c r="H5558" s="16"/>
      <c r="I5558" s="96"/>
      <c r="J5558" s="10">
        <f>J5559+J5563+J5567+J5569+J5571+J5573+J5575</f>
        <v>0</v>
      </c>
      <c r="L5558" s="59"/>
    </row>
    <row r="5559" spans="2:12" customFormat="1" hidden="1">
      <c r="B5559" s="1" t="s">
        <v>5253</v>
      </c>
      <c r="C5559" s="4" t="s">
        <v>710</v>
      </c>
      <c r="D5559" s="10">
        <f>SUM(D5560:D5562)</f>
        <v>0</v>
      </c>
      <c r="E5559" s="16"/>
      <c r="F5559" s="96"/>
      <c r="G5559" s="10">
        <f>SUM(G5560:G5562)</f>
        <v>0</v>
      </c>
      <c r="H5559" s="16"/>
      <c r="I5559" s="96"/>
      <c r="J5559" s="10">
        <f>SUM(J5560:J5562)</f>
        <v>0</v>
      </c>
      <c r="L5559" s="59"/>
    </row>
    <row r="5560" spans="2:12" customFormat="1" hidden="1">
      <c r="B5560" s="5" t="s">
        <v>5254</v>
      </c>
      <c r="C5560" s="9" t="s">
        <v>712</v>
      </c>
      <c r="D5560" s="7">
        <v>0</v>
      </c>
      <c r="E5560" s="16"/>
      <c r="F5560" s="95"/>
      <c r="G5560" s="7">
        <v>0</v>
      </c>
      <c r="H5560" s="16"/>
      <c r="I5560" s="95"/>
      <c r="J5560" s="7">
        <v>0</v>
      </c>
      <c r="L5560" s="59"/>
    </row>
    <row r="5561" spans="2:12" customFormat="1" hidden="1">
      <c r="B5561" s="5" t="s">
        <v>5255</v>
      </c>
      <c r="C5561" s="9" t="s">
        <v>714</v>
      </c>
      <c r="D5561" s="7">
        <v>0</v>
      </c>
      <c r="E5561" s="16"/>
      <c r="F5561" s="95"/>
      <c r="G5561" s="7">
        <v>0</v>
      </c>
      <c r="H5561" s="16"/>
      <c r="I5561" s="95"/>
      <c r="J5561" s="7">
        <v>0</v>
      </c>
      <c r="L5561" s="59"/>
    </row>
    <row r="5562" spans="2:12" customFormat="1" hidden="1">
      <c r="B5562" s="5" t="s">
        <v>5256</v>
      </c>
      <c r="C5562" s="9" t="s">
        <v>716</v>
      </c>
      <c r="D5562" s="7">
        <v>0</v>
      </c>
      <c r="E5562" s="16"/>
      <c r="F5562" s="95"/>
      <c r="G5562" s="7">
        <v>0</v>
      </c>
      <c r="H5562" s="16"/>
      <c r="I5562" s="95"/>
      <c r="J5562" s="7">
        <v>0</v>
      </c>
      <c r="L5562" s="59"/>
    </row>
    <row r="5563" spans="2:12" customFormat="1" hidden="1">
      <c r="B5563" s="1" t="s">
        <v>5257</v>
      </c>
      <c r="C5563" s="4" t="s">
        <v>718</v>
      </c>
      <c r="D5563" s="10">
        <f>SUM(D5564:D5566)</f>
        <v>0</v>
      </c>
      <c r="E5563" s="16"/>
      <c r="F5563" s="96"/>
      <c r="G5563" s="10">
        <f>SUM(G5564:G5566)</f>
        <v>0</v>
      </c>
      <c r="H5563" s="16"/>
      <c r="I5563" s="96"/>
      <c r="J5563" s="10">
        <f>SUM(J5564:J5566)</f>
        <v>0</v>
      </c>
      <c r="L5563" s="59"/>
    </row>
    <row r="5564" spans="2:12" customFormat="1" hidden="1">
      <c r="B5564" s="5" t="s">
        <v>5258</v>
      </c>
      <c r="C5564" s="9" t="s">
        <v>720</v>
      </c>
      <c r="D5564" s="7">
        <v>0</v>
      </c>
      <c r="E5564" s="16"/>
      <c r="F5564" s="95"/>
      <c r="G5564" s="7">
        <v>0</v>
      </c>
      <c r="H5564" s="16"/>
      <c r="I5564" s="95"/>
      <c r="J5564" s="7">
        <v>0</v>
      </c>
      <c r="L5564" s="59"/>
    </row>
    <row r="5565" spans="2:12" customFormat="1" hidden="1">
      <c r="B5565" s="5" t="s">
        <v>5259</v>
      </c>
      <c r="C5565" s="9" t="s">
        <v>722</v>
      </c>
      <c r="D5565" s="7">
        <v>0</v>
      </c>
      <c r="E5565" s="16"/>
      <c r="F5565" s="95"/>
      <c r="G5565" s="7">
        <v>0</v>
      </c>
      <c r="H5565" s="16"/>
      <c r="I5565" s="95"/>
      <c r="J5565" s="7">
        <v>0</v>
      </c>
      <c r="L5565" s="59"/>
    </row>
    <row r="5566" spans="2:12" customFormat="1" hidden="1">
      <c r="B5566" s="5" t="s">
        <v>5260</v>
      </c>
      <c r="C5566" s="9" t="s">
        <v>724</v>
      </c>
      <c r="D5566" s="7">
        <v>0</v>
      </c>
      <c r="E5566" s="16"/>
      <c r="F5566" s="95"/>
      <c r="G5566" s="7">
        <v>0</v>
      </c>
      <c r="H5566" s="16"/>
      <c r="I5566" s="95"/>
      <c r="J5566" s="7">
        <v>0</v>
      </c>
      <c r="L5566" s="59"/>
    </row>
    <row r="5567" spans="2:12" customFormat="1" hidden="1">
      <c r="B5567" s="1" t="s">
        <v>5261</v>
      </c>
      <c r="C5567" s="4" t="s">
        <v>726</v>
      </c>
      <c r="D5567" s="10">
        <f>SUM(D5568)</f>
        <v>0</v>
      </c>
      <c r="E5567" s="16"/>
      <c r="F5567" s="96"/>
      <c r="G5567" s="10">
        <f>SUM(G5568)</f>
        <v>0</v>
      </c>
      <c r="H5567" s="16"/>
      <c r="I5567" s="96"/>
      <c r="J5567" s="10">
        <f>SUM(J5568)</f>
        <v>0</v>
      </c>
      <c r="L5567" s="59"/>
    </row>
    <row r="5568" spans="2:12" customFormat="1" hidden="1">
      <c r="B5568" s="5" t="s">
        <v>5262</v>
      </c>
      <c r="C5568" s="9" t="s">
        <v>728</v>
      </c>
      <c r="D5568" s="7">
        <v>0</v>
      </c>
      <c r="E5568" s="16"/>
      <c r="F5568" s="95"/>
      <c r="G5568" s="7">
        <v>0</v>
      </c>
      <c r="H5568" s="16"/>
      <c r="I5568" s="95"/>
      <c r="J5568" s="7">
        <v>0</v>
      </c>
      <c r="L5568" s="59"/>
    </row>
    <row r="5569" spans="2:13" customFormat="1" hidden="1">
      <c r="B5569" s="1" t="s">
        <v>5263</v>
      </c>
      <c r="C5569" s="4" t="s">
        <v>730</v>
      </c>
      <c r="D5569" s="10">
        <f>SUM(D5570)</f>
        <v>0</v>
      </c>
      <c r="E5569" s="16"/>
      <c r="F5569" s="96"/>
      <c r="G5569" s="10">
        <f>SUM(G5570)</f>
        <v>0</v>
      </c>
      <c r="H5569" s="16"/>
      <c r="I5569" s="96"/>
      <c r="J5569" s="10">
        <f>SUM(J5570)</f>
        <v>0</v>
      </c>
      <c r="L5569" s="59"/>
    </row>
    <row r="5570" spans="2:13" customFormat="1" hidden="1">
      <c r="B5570" s="5" t="s">
        <v>5264</v>
      </c>
      <c r="C5570" s="9" t="s">
        <v>732</v>
      </c>
      <c r="D5570" s="7">
        <v>0</v>
      </c>
      <c r="E5570" s="16"/>
      <c r="F5570" s="95"/>
      <c r="G5570" s="7">
        <v>0</v>
      </c>
      <c r="H5570" s="16"/>
      <c r="I5570" s="95"/>
      <c r="J5570" s="7">
        <v>0</v>
      </c>
      <c r="L5570" s="59"/>
    </row>
    <row r="5571" spans="2:13" customFormat="1" hidden="1">
      <c r="B5571" s="1" t="s">
        <v>5265</v>
      </c>
      <c r="C5571" s="4" t="s">
        <v>734</v>
      </c>
      <c r="D5571" s="10">
        <f>SUM(D5572)</f>
        <v>0</v>
      </c>
      <c r="E5571" s="16"/>
      <c r="F5571" s="96"/>
      <c r="G5571" s="10">
        <f>SUM(G5572)</f>
        <v>0</v>
      </c>
      <c r="H5571" s="16"/>
      <c r="I5571" s="96"/>
      <c r="J5571" s="10">
        <f>SUM(J5572)</f>
        <v>0</v>
      </c>
      <c r="L5571" s="59"/>
    </row>
    <row r="5572" spans="2:13" customFormat="1" hidden="1">
      <c r="B5572" s="5" t="s">
        <v>5266</v>
      </c>
      <c r="C5572" s="9" t="s">
        <v>736</v>
      </c>
      <c r="D5572" s="7">
        <v>0</v>
      </c>
      <c r="E5572" s="16"/>
      <c r="F5572" s="95"/>
      <c r="G5572" s="7">
        <v>0</v>
      </c>
      <c r="H5572" s="16"/>
      <c r="I5572" s="95"/>
      <c r="J5572" s="7">
        <v>0</v>
      </c>
      <c r="L5572" s="59"/>
    </row>
    <row r="5573" spans="2:13" customFormat="1" hidden="1">
      <c r="B5573" s="1" t="s">
        <v>5267</v>
      </c>
      <c r="C5573" s="4" t="s">
        <v>738</v>
      </c>
      <c r="D5573" s="10">
        <f>SUM(D5574)</f>
        <v>0</v>
      </c>
      <c r="E5573" s="16"/>
      <c r="F5573" s="96"/>
      <c r="G5573" s="10">
        <f>SUM(G5574)</f>
        <v>0</v>
      </c>
      <c r="H5573" s="16"/>
      <c r="I5573" s="96"/>
      <c r="J5573" s="10">
        <f>SUM(J5574)</f>
        <v>0</v>
      </c>
      <c r="L5573" s="59"/>
    </row>
    <row r="5574" spans="2:13" customFormat="1" hidden="1">
      <c r="B5574" s="5" t="s">
        <v>5268</v>
      </c>
      <c r="C5574" s="9" t="s">
        <v>740</v>
      </c>
      <c r="D5574" s="7">
        <v>0</v>
      </c>
      <c r="E5574" s="16"/>
      <c r="F5574" s="95"/>
      <c r="G5574" s="7">
        <v>0</v>
      </c>
      <c r="H5574" s="16"/>
      <c r="I5574" s="95"/>
      <c r="J5574" s="7">
        <v>0</v>
      </c>
      <c r="L5574" s="59"/>
    </row>
    <row r="5575" spans="2:13" customFormat="1" hidden="1">
      <c r="B5575" s="1" t="s">
        <v>5269</v>
      </c>
      <c r="C5575" s="2" t="s">
        <v>742</v>
      </c>
      <c r="D5575" s="10">
        <f>SUM(D5576)</f>
        <v>0</v>
      </c>
      <c r="E5575" s="16"/>
      <c r="F5575" s="96"/>
      <c r="G5575" s="10">
        <f>SUM(G5576)</f>
        <v>0</v>
      </c>
      <c r="H5575" s="16"/>
      <c r="I5575" s="96"/>
      <c r="J5575" s="10">
        <f>SUM(J5576)</f>
        <v>0</v>
      </c>
      <c r="L5575" s="59"/>
    </row>
    <row r="5576" spans="2:13" customFormat="1" hidden="1">
      <c r="B5576" s="5" t="s">
        <v>5270</v>
      </c>
      <c r="C5576" s="9" t="s">
        <v>744</v>
      </c>
      <c r="D5576" s="7">
        <v>0</v>
      </c>
      <c r="E5576" s="16"/>
      <c r="F5576" s="95"/>
      <c r="G5576" s="7">
        <v>0</v>
      </c>
      <c r="H5576" s="16"/>
      <c r="I5576" s="95"/>
      <c r="J5576" s="7">
        <v>0</v>
      </c>
      <c r="L5576" s="59"/>
    </row>
    <row r="5577" spans="2:13">
      <c r="D5577" s="21"/>
    </row>
    <row r="5578" spans="2:13">
      <c r="D5578" s="21"/>
    </row>
    <row r="5579" spans="2:13" ht="13.5" thickBot="1">
      <c r="D5579" s="21"/>
    </row>
    <row r="5580" spans="2:13">
      <c r="B5580" s="26"/>
      <c r="C5580" s="77"/>
      <c r="D5580" s="113"/>
      <c r="G5580" s="162"/>
    </row>
    <row r="5581" spans="2:13">
      <c r="B5581" s="239" t="s">
        <v>6111</v>
      </c>
      <c r="C5581" s="240"/>
      <c r="D5581" s="114">
        <f>+G8</f>
        <v>5353758.8599999994</v>
      </c>
      <c r="F5581" s="101"/>
      <c r="G5581" s="162"/>
    </row>
    <row r="5582" spans="2:13" ht="13.5" thickBot="1">
      <c r="B5582" s="27"/>
      <c r="C5582" s="78"/>
      <c r="D5582" s="116"/>
      <c r="G5582" s="162"/>
    </row>
    <row r="5583" spans="2:13">
      <c r="C5583" s="25"/>
      <c r="D5583" s="88"/>
    </row>
    <row r="5584" spans="2:13">
      <c r="C5584" s="25"/>
      <c r="D5584" s="140"/>
      <c r="F5584" s="140"/>
      <c r="H5584" s="140"/>
      <c r="I5584" s="140"/>
      <c r="M5584" s="140"/>
    </row>
    <row r="5585" spans="2:5">
      <c r="C5585" s="25"/>
      <c r="D5585" s="88"/>
    </row>
    <row r="5586" spans="2:5" ht="10.5" customHeight="1">
      <c r="C5586" s="25"/>
      <c r="D5586" s="88"/>
    </row>
    <row r="5587" spans="2:5" hidden="1">
      <c r="C5587" s="25"/>
      <c r="D5587" s="88"/>
    </row>
    <row r="5588" spans="2:5">
      <c r="C5588" s="25"/>
      <c r="D5588" s="88"/>
    </row>
    <row r="5589" spans="2:5">
      <c r="C5589" s="25"/>
      <c r="D5589" s="88"/>
    </row>
    <row r="5590" spans="2:5">
      <c r="C5590" s="25"/>
      <c r="D5590" s="88"/>
    </row>
    <row r="5592" spans="2:5">
      <c r="B5592" s="28" t="s">
        <v>5523</v>
      </c>
      <c r="C5592" s="84" t="s">
        <v>6026</v>
      </c>
      <c r="E5592" s="28" t="s">
        <v>5524</v>
      </c>
    </row>
    <row r="5593" spans="2:5">
      <c r="B5593" s="28"/>
      <c r="C5593" s="84"/>
      <c r="E5593" s="29"/>
    </row>
    <row r="5594" spans="2:5">
      <c r="B5594" s="28" t="s">
        <v>6022</v>
      </c>
      <c r="C5594" s="84" t="s">
        <v>6027</v>
      </c>
      <c r="E5594" s="30"/>
    </row>
    <row r="5595" spans="2:5">
      <c r="E5595" s="28" t="s">
        <v>5597</v>
      </c>
    </row>
    <row r="5596" spans="2:5">
      <c r="B5596" s="28" t="s">
        <v>5526</v>
      </c>
      <c r="C5596" s="84" t="s">
        <v>6028</v>
      </c>
      <c r="E5596" s="28" t="s">
        <v>5527</v>
      </c>
    </row>
    <row r="5597" spans="2:5">
      <c r="B5597" s="28" t="s">
        <v>5529</v>
      </c>
      <c r="C5597" s="84" t="s">
        <v>6029</v>
      </c>
      <c r="E5597" s="28" t="s">
        <v>5530</v>
      </c>
    </row>
    <row r="5598" spans="2:5">
      <c r="B5598" s="23"/>
      <c r="C5598" s="22"/>
    </row>
    <row r="5599" spans="2:5" ht="0.75" customHeight="1">
      <c r="B5599" s="22"/>
      <c r="C5599" s="22"/>
    </row>
    <row r="5600" spans="2:5" hidden="1">
      <c r="B5600" s="22"/>
      <c r="C5600" s="22"/>
    </row>
    <row r="5601" spans="2:8" hidden="1">
      <c r="B5601" s="22"/>
    </row>
    <row r="5602" spans="2:8" hidden="1">
      <c r="B5602" s="22"/>
    </row>
    <row r="5603" spans="2:8">
      <c r="C5603" s="22"/>
      <c r="D5603" s="23"/>
    </row>
    <row r="5604" spans="2:8">
      <c r="C5604" s="22"/>
      <c r="D5604" s="23"/>
    </row>
    <row r="5605" spans="2:8">
      <c r="C5605" s="22"/>
      <c r="D5605" s="23"/>
    </row>
    <row r="5606" spans="2:8">
      <c r="B5606" s="200" t="s">
        <v>5532</v>
      </c>
      <c r="C5606" s="22"/>
      <c r="F5606" s="23"/>
    </row>
    <row r="5607" spans="2:8">
      <c r="B5607" s="201">
        <v>42248</v>
      </c>
      <c r="F5607" s="241" t="s">
        <v>5532</v>
      </c>
      <c r="G5607" s="242"/>
      <c r="H5607" s="242"/>
    </row>
    <row r="5608" spans="2:8">
      <c r="C5608" s="163"/>
      <c r="F5608" s="241" t="s">
        <v>5533</v>
      </c>
      <c r="G5608" s="242"/>
      <c r="H5608" s="242"/>
    </row>
    <row r="5609" spans="2:8">
      <c r="F5609" s="243" t="s">
        <v>6004</v>
      </c>
      <c r="G5609" s="242"/>
      <c r="H5609" s="242"/>
    </row>
  </sheetData>
  <autoFilter ref="A8:G5576">
    <filterColumn colId="0">
      <customFilters>
        <customFilter operator="notEqual" val=" "/>
      </customFilters>
    </filterColumn>
  </autoFilter>
  <mergeCells count="4">
    <mergeCell ref="B5581:C5581"/>
    <mergeCell ref="F5607:H5607"/>
    <mergeCell ref="F5608:H5608"/>
    <mergeCell ref="F5609:H5609"/>
  </mergeCells>
  <printOptions horizontalCentered="1"/>
  <pageMargins left="0" right="0" top="0.78740157480314965" bottom="0.59055118110236227" header="0" footer="0"/>
  <pageSetup scale="7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"/>
  <sheetViews>
    <sheetView topLeftCell="A120" workbookViewId="0">
      <selection activeCell="B143" sqref="B143"/>
    </sheetView>
  </sheetViews>
  <sheetFormatPr baseColWidth="10" defaultRowHeight="15" outlineLevelRow="1"/>
  <cols>
    <col min="1" max="1" width="31.83203125" style="143" bestFit="1" customWidth="1"/>
    <col min="2" max="2" width="16.5" style="144" customWidth="1"/>
    <col min="3" max="3" width="19.5" style="144" customWidth="1"/>
    <col min="4" max="4" width="18.33203125" style="144" customWidth="1"/>
    <col min="5" max="5" width="6.5" style="143" bestFit="1" customWidth="1"/>
    <col min="6" max="6" width="7" style="143" customWidth="1"/>
    <col min="7" max="7" width="8.1640625" style="143" customWidth="1"/>
    <col min="8" max="8" width="31.83203125" style="143" bestFit="1" customWidth="1"/>
    <col min="9" max="9" width="13.5" style="144" bestFit="1" customWidth="1"/>
    <col min="10" max="10" width="17.1640625" style="144" customWidth="1"/>
    <col min="11" max="11" width="18" style="144" bestFit="1" customWidth="1"/>
    <col min="12" max="16384" width="12" style="143"/>
  </cols>
  <sheetData>
    <row r="1" spans="1:12">
      <c r="A1" s="145" t="s">
        <v>5935</v>
      </c>
      <c r="B1" s="147"/>
      <c r="C1" s="147"/>
      <c r="D1" s="147">
        <v>4500000</v>
      </c>
      <c r="E1" s="148">
        <v>1</v>
      </c>
      <c r="H1" s="145" t="s">
        <v>5936</v>
      </c>
      <c r="I1" s="147"/>
      <c r="J1" s="147"/>
      <c r="K1" s="147">
        <v>6208980.6699999999</v>
      </c>
      <c r="L1" s="148">
        <v>1</v>
      </c>
    </row>
    <row r="2" spans="1:12">
      <c r="A2" s="143" t="s">
        <v>5937</v>
      </c>
      <c r="C2" s="144">
        <f>3259745.86+220218.14+150000</f>
        <v>3629964</v>
      </c>
      <c r="H2" s="143" t="s">
        <v>5937</v>
      </c>
      <c r="J2" s="144">
        <f>3233610.09+235588</f>
        <v>3469198.09</v>
      </c>
    </row>
    <row r="3" spans="1:12" s="149" customFormat="1" hidden="1" outlineLevel="1">
      <c r="A3" s="149" t="s">
        <v>5925</v>
      </c>
      <c r="B3" s="150">
        <f>933456+7980</f>
        <v>941436</v>
      </c>
      <c r="C3" s="150"/>
      <c r="D3" s="150"/>
      <c r="H3" s="149" t="s">
        <v>5925</v>
      </c>
      <c r="I3" s="150">
        <v>973999.3600000001</v>
      </c>
      <c r="K3" s="150"/>
    </row>
    <row r="4" spans="1:12" s="149" customFormat="1" hidden="1" outlineLevel="1">
      <c r="A4" s="149" t="s">
        <v>5926</v>
      </c>
      <c r="B4" s="150">
        <f>553812+30000</f>
        <v>583812</v>
      </c>
      <c r="C4" s="150"/>
      <c r="D4" s="150"/>
      <c r="H4" s="149" t="s">
        <v>5926</v>
      </c>
      <c r="I4" s="150">
        <v>591233.06000000006</v>
      </c>
      <c r="J4" s="150"/>
      <c r="K4" s="150"/>
    </row>
    <row r="5" spans="1:12" s="149" customFormat="1" hidden="1" outlineLevel="1">
      <c r="A5" s="149" t="s">
        <v>5927</v>
      </c>
      <c r="B5" s="150">
        <f>664352+70000</f>
        <v>734352</v>
      </c>
      <c r="C5" s="150"/>
      <c r="D5" s="150"/>
      <c r="H5" s="149" t="s">
        <v>5927</v>
      </c>
      <c r="I5" s="150">
        <f>625168+110904</f>
        <v>736072</v>
      </c>
      <c r="J5" s="150"/>
      <c r="K5" s="150"/>
    </row>
    <row r="6" spans="1:12" s="149" customFormat="1" hidden="1" outlineLevel="1">
      <c r="A6" s="149" t="s">
        <v>5928</v>
      </c>
      <c r="B6" s="150">
        <v>250044</v>
      </c>
      <c r="C6" s="150"/>
      <c r="D6" s="150"/>
      <c r="H6" s="149" t="s">
        <v>5928</v>
      </c>
      <c r="I6" s="150">
        <v>256059</v>
      </c>
      <c r="J6" s="150"/>
      <c r="K6" s="150"/>
    </row>
    <row r="7" spans="1:12" s="149" customFormat="1" hidden="1" outlineLevel="1">
      <c r="A7" s="149" t="s">
        <v>5929</v>
      </c>
      <c r="B7" s="150">
        <v>230400</v>
      </c>
      <c r="C7" s="150"/>
      <c r="D7" s="150"/>
      <c r="H7" s="149" t="s">
        <v>5929</v>
      </c>
      <c r="I7" s="150">
        <v>225472</v>
      </c>
      <c r="J7" s="150"/>
      <c r="K7" s="150"/>
    </row>
    <row r="8" spans="1:12" s="149" customFormat="1" hidden="1" outlineLevel="1">
      <c r="A8" s="149" t="s">
        <v>5930</v>
      </c>
      <c r="B8" s="150">
        <v>58404</v>
      </c>
      <c r="C8" s="150"/>
      <c r="D8" s="150"/>
      <c r="H8" s="149" t="s">
        <v>5930</v>
      </c>
      <c r="I8" s="150">
        <v>69727</v>
      </c>
      <c r="J8" s="150"/>
      <c r="K8" s="150"/>
    </row>
    <row r="9" spans="1:12" s="149" customFormat="1" hidden="1" outlineLevel="1">
      <c r="A9" s="149" t="s">
        <v>5931</v>
      </c>
      <c r="B9" s="150">
        <v>183588</v>
      </c>
      <c r="C9" s="150"/>
      <c r="D9" s="150"/>
      <c r="H9" s="149" t="s">
        <v>5931</v>
      </c>
      <c r="I9" s="150">
        <v>126356.35</v>
      </c>
      <c r="J9" s="150"/>
      <c r="K9" s="150"/>
    </row>
    <row r="10" spans="1:12" s="149" customFormat="1" hidden="1" outlineLevel="1">
      <c r="A10" s="149" t="s">
        <v>5932</v>
      </c>
      <c r="B10" s="150">
        <v>189120</v>
      </c>
      <c r="C10" s="150"/>
      <c r="D10" s="150"/>
      <c r="H10" s="149" t="s">
        <v>5932</v>
      </c>
      <c r="I10" s="150">
        <v>184616</v>
      </c>
      <c r="J10" s="150"/>
      <c r="K10" s="150"/>
    </row>
    <row r="11" spans="1:12" s="149" customFormat="1" hidden="1" outlineLevel="1">
      <c r="A11" s="149" t="s">
        <v>5933</v>
      </c>
      <c r="B11" s="150">
        <v>189432</v>
      </c>
      <c r="C11" s="150"/>
      <c r="D11" s="150"/>
      <c r="H11" s="149" t="s">
        <v>5933</v>
      </c>
      <c r="I11" s="150">
        <v>154240</v>
      </c>
      <c r="J11" s="150"/>
      <c r="K11" s="150"/>
    </row>
    <row r="12" spans="1:12" s="149" customFormat="1" hidden="1" outlineLevel="1">
      <c r="A12" s="149" t="s">
        <v>5934</v>
      </c>
      <c r="B12" s="150">
        <v>269376</v>
      </c>
      <c r="C12" s="150"/>
      <c r="D12" s="150"/>
      <c r="H12" s="149" t="s">
        <v>5934</v>
      </c>
      <c r="I12" s="150">
        <v>151423.01999999999</v>
      </c>
      <c r="J12" s="150"/>
      <c r="K12" s="150"/>
    </row>
    <row r="13" spans="1:12" collapsed="1">
      <c r="A13" s="143" t="s">
        <v>5938</v>
      </c>
      <c r="C13" s="144">
        <v>321719</v>
      </c>
      <c r="H13" s="143" t="s">
        <v>5938</v>
      </c>
      <c r="J13" s="144">
        <v>277788.67</v>
      </c>
    </row>
    <row r="14" spans="1:12" s="149" customFormat="1" hidden="1" outlineLevel="1">
      <c r="A14" s="149" t="s">
        <v>5925</v>
      </c>
      <c r="B14" s="150">
        <v>95854</v>
      </c>
      <c r="C14" s="150"/>
      <c r="D14" s="150"/>
      <c r="H14" s="149" t="s">
        <v>5925</v>
      </c>
      <c r="I14" s="150">
        <v>72247.72</v>
      </c>
      <c r="K14" s="150"/>
    </row>
    <row r="15" spans="1:12" s="149" customFormat="1" hidden="1" outlineLevel="1">
      <c r="A15" s="149" t="s">
        <v>5926</v>
      </c>
      <c r="B15" s="150">
        <v>48651</v>
      </c>
      <c r="C15" s="150"/>
      <c r="D15" s="150"/>
      <c r="H15" s="149" t="s">
        <v>5926</v>
      </c>
      <c r="I15" s="150">
        <v>49354.720000000001</v>
      </c>
      <c r="J15" s="150"/>
      <c r="K15" s="150"/>
    </row>
    <row r="16" spans="1:12" s="149" customFormat="1" hidden="1" outlineLevel="1">
      <c r="A16" s="149" t="s">
        <v>5927</v>
      </c>
      <c r="B16" s="150">
        <v>61196</v>
      </c>
      <c r="C16" s="150"/>
      <c r="D16" s="150"/>
      <c r="H16" s="149" t="s">
        <v>5927</v>
      </c>
      <c r="I16" s="150">
        <v>53003</v>
      </c>
      <c r="J16" s="150"/>
      <c r="K16" s="150"/>
    </row>
    <row r="17" spans="1:11" s="149" customFormat="1" hidden="1" outlineLevel="1">
      <c r="A17" s="149" t="s">
        <v>5928</v>
      </c>
      <c r="B17" s="150">
        <v>20837</v>
      </c>
      <c r="C17" s="150"/>
      <c r="D17" s="150"/>
      <c r="H17" s="149" t="s">
        <v>5928</v>
      </c>
      <c r="I17" s="150">
        <v>22078</v>
      </c>
      <c r="J17" s="150"/>
      <c r="K17" s="150"/>
    </row>
    <row r="18" spans="1:11" s="149" customFormat="1" hidden="1" outlineLevel="1">
      <c r="A18" s="149" t="s">
        <v>5929</v>
      </c>
      <c r="B18" s="150">
        <v>19628</v>
      </c>
      <c r="C18" s="150"/>
      <c r="D18" s="150"/>
      <c r="H18" s="149" t="s">
        <v>5929</v>
      </c>
      <c r="I18" s="150">
        <v>18642</v>
      </c>
      <c r="J18" s="150"/>
      <c r="K18" s="150"/>
    </row>
    <row r="19" spans="1:11" s="149" customFormat="1" hidden="1" outlineLevel="1">
      <c r="A19" s="149" t="s">
        <v>5930</v>
      </c>
      <c r="B19" s="150">
        <v>4867</v>
      </c>
      <c r="C19" s="150"/>
      <c r="D19" s="150"/>
      <c r="H19" s="149" t="s">
        <v>5930</v>
      </c>
      <c r="I19" s="150">
        <v>5592.6</v>
      </c>
      <c r="J19" s="150"/>
      <c r="K19" s="150"/>
    </row>
    <row r="20" spans="1:11" s="149" customFormat="1" hidden="1" outlineLevel="1">
      <c r="A20" s="149" t="s">
        <v>5931</v>
      </c>
      <c r="B20" s="150">
        <v>15299</v>
      </c>
      <c r="C20" s="150"/>
      <c r="D20" s="150"/>
      <c r="H20" s="149" t="s">
        <v>5931</v>
      </c>
      <c r="I20" s="150">
        <v>10415.41</v>
      </c>
      <c r="J20" s="150"/>
      <c r="K20" s="150"/>
    </row>
    <row r="21" spans="1:11" s="149" customFormat="1" hidden="1" outlineLevel="1">
      <c r="A21" s="149" t="s">
        <v>5932</v>
      </c>
      <c r="B21" s="150">
        <v>19360</v>
      </c>
      <c r="C21" s="150"/>
      <c r="D21" s="150"/>
      <c r="H21" s="149" t="s">
        <v>5932</v>
      </c>
      <c r="I21" s="150">
        <v>17854</v>
      </c>
      <c r="J21" s="150"/>
      <c r="K21" s="150"/>
    </row>
    <row r="22" spans="1:11" s="149" customFormat="1" hidden="1" outlineLevel="1">
      <c r="A22" s="149" t="s">
        <v>5933</v>
      </c>
      <c r="B22" s="150">
        <v>21718</v>
      </c>
      <c r="C22" s="150"/>
      <c r="D22" s="150"/>
      <c r="H22" s="149" t="s">
        <v>5933</v>
      </c>
      <c r="I22" s="150">
        <v>15313</v>
      </c>
      <c r="J22" s="150"/>
      <c r="K22" s="150"/>
    </row>
    <row r="23" spans="1:11" s="149" customFormat="1" hidden="1" outlineLevel="1">
      <c r="A23" s="149" t="s">
        <v>5934</v>
      </c>
      <c r="B23" s="150">
        <v>14309</v>
      </c>
      <c r="C23" s="150"/>
      <c r="D23" s="150"/>
      <c r="H23" s="149" t="s">
        <v>5934</v>
      </c>
      <c r="I23" s="150">
        <v>13288.22</v>
      </c>
      <c r="J23" s="150"/>
      <c r="K23" s="150"/>
    </row>
    <row r="24" spans="1:11" collapsed="1">
      <c r="A24" s="143" t="s">
        <v>5939</v>
      </c>
      <c r="C24" s="144">
        <v>56100</v>
      </c>
      <c r="H24" s="143" t="s">
        <v>5939</v>
      </c>
      <c r="J24" s="144">
        <v>52473</v>
      </c>
    </row>
    <row r="25" spans="1:11" s="149" customFormat="1" hidden="1" outlineLevel="1">
      <c r="A25" s="149" t="s">
        <v>5925</v>
      </c>
      <c r="B25" s="150">
        <v>15343</v>
      </c>
      <c r="C25" s="150"/>
      <c r="D25" s="150"/>
      <c r="H25" s="149" t="s">
        <v>5925</v>
      </c>
      <c r="I25" s="150">
        <v>16352</v>
      </c>
      <c r="K25" s="150"/>
    </row>
    <row r="26" spans="1:11" s="149" customFormat="1" hidden="1" outlineLevel="1">
      <c r="A26" s="149" t="s">
        <v>5926</v>
      </c>
      <c r="B26" s="150">
        <v>9596</v>
      </c>
      <c r="C26" s="150"/>
      <c r="D26" s="150"/>
      <c r="H26" s="149" t="s">
        <v>5926</v>
      </c>
      <c r="I26" s="150">
        <v>9638</v>
      </c>
      <c r="J26" s="150"/>
      <c r="K26" s="150"/>
    </row>
    <row r="27" spans="1:11" s="149" customFormat="1" hidden="1" outlineLevel="1">
      <c r="A27" s="149" t="s">
        <v>5927</v>
      </c>
      <c r="B27" s="150">
        <v>12070</v>
      </c>
      <c r="C27" s="150"/>
      <c r="D27" s="150"/>
      <c r="H27" s="149" t="s">
        <v>5927</v>
      </c>
      <c r="I27" s="150">
        <v>10264</v>
      </c>
      <c r="J27" s="150"/>
      <c r="K27" s="150"/>
    </row>
    <row r="28" spans="1:11" s="149" customFormat="1" hidden="1" outlineLevel="1">
      <c r="A28" s="149" t="s">
        <v>5928</v>
      </c>
      <c r="B28" s="150">
        <v>4110</v>
      </c>
      <c r="C28" s="150"/>
      <c r="D28" s="150"/>
      <c r="H28" s="149" t="s">
        <v>5928</v>
      </c>
      <c r="I28" s="150">
        <v>4278</v>
      </c>
      <c r="J28" s="150"/>
      <c r="K28" s="150"/>
    </row>
    <row r="29" spans="1:11" s="149" customFormat="1" hidden="1" outlineLevel="1">
      <c r="A29" s="149" t="s">
        <v>5929</v>
      </c>
      <c r="B29" s="150">
        <v>3871</v>
      </c>
      <c r="C29" s="150"/>
      <c r="D29" s="150"/>
      <c r="H29" s="149" t="s">
        <v>5929</v>
      </c>
      <c r="I29" s="150">
        <v>3668</v>
      </c>
      <c r="J29" s="150"/>
      <c r="K29" s="150"/>
    </row>
    <row r="30" spans="1:11" s="149" customFormat="1" hidden="1" outlineLevel="1">
      <c r="A30" s="149" t="s">
        <v>5930</v>
      </c>
      <c r="B30" s="150">
        <v>960</v>
      </c>
      <c r="C30" s="150"/>
      <c r="D30" s="150"/>
      <c r="H30" s="149" t="s">
        <v>5930</v>
      </c>
      <c r="I30" s="150">
        <v>1434</v>
      </c>
      <c r="J30" s="150"/>
      <c r="K30" s="150"/>
    </row>
    <row r="31" spans="1:11" s="149" customFormat="1" hidden="1" outlineLevel="1">
      <c r="A31" s="149" t="s">
        <v>5931</v>
      </c>
      <c r="B31" s="150">
        <v>3018</v>
      </c>
      <c r="C31" s="150"/>
      <c r="D31" s="150"/>
      <c r="H31" s="149" t="s">
        <v>5931</v>
      </c>
      <c r="I31" s="150">
        <v>2148</v>
      </c>
      <c r="J31" s="150"/>
      <c r="K31" s="150"/>
    </row>
    <row r="32" spans="1:11" s="149" customFormat="1" hidden="1" outlineLevel="1">
      <c r="A32" s="149" t="s">
        <v>5932</v>
      </c>
      <c r="B32" s="150"/>
      <c r="C32" s="150"/>
      <c r="D32" s="150"/>
      <c r="H32" s="149" t="s">
        <v>5932</v>
      </c>
      <c r="I32" s="150">
        <v>0</v>
      </c>
      <c r="J32" s="150"/>
      <c r="K32" s="150"/>
    </row>
    <row r="33" spans="1:11" s="149" customFormat="1" hidden="1" outlineLevel="1">
      <c r="A33" s="149" t="s">
        <v>5933</v>
      </c>
      <c r="B33" s="150">
        <v>4284</v>
      </c>
      <c r="C33" s="150"/>
      <c r="D33" s="150"/>
      <c r="H33" s="149" t="s">
        <v>5933</v>
      </c>
      <c r="I33" s="150">
        <v>2526</v>
      </c>
      <c r="J33" s="150"/>
      <c r="K33" s="150"/>
    </row>
    <row r="34" spans="1:11" s="149" customFormat="1" hidden="1" outlineLevel="1">
      <c r="A34" s="149" t="s">
        <v>5934</v>
      </c>
      <c r="B34" s="150">
        <v>2822</v>
      </c>
      <c r="C34" s="150"/>
      <c r="D34" s="150"/>
      <c r="H34" s="149" t="s">
        <v>5934</v>
      </c>
      <c r="I34" s="150">
        <v>2165</v>
      </c>
      <c r="J34" s="150"/>
      <c r="K34" s="150"/>
    </row>
    <row r="35" spans="1:11" collapsed="1">
      <c r="A35" s="143" t="s">
        <v>5940</v>
      </c>
      <c r="C35" s="144">
        <v>74500</v>
      </c>
      <c r="H35" s="143" t="s">
        <v>5940</v>
      </c>
      <c r="J35" s="144">
        <v>69667</v>
      </c>
    </row>
    <row r="36" spans="1:11" s="149" customFormat="1" hidden="1" outlineLevel="1">
      <c r="A36" s="149" t="s">
        <v>5925</v>
      </c>
      <c r="B36" s="150">
        <v>18000</v>
      </c>
      <c r="C36" s="150"/>
      <c r="D36" s="150"/>
      <c r="H36" s="149" t="s">
        <v>5925</v>
      </c>
      <c r="I36" s="150">
        <v>22179</v>
      </c>
      <c r="K36" s="150"/>
    </row>
    <row r="37" spans="1:11" s="149" customFormat="1" hidden="1" outlineLevel="1">
      <c r="A37" s="149" t="s">
        <v>5926</v>
      </c>
      <c r="B37" s="150">
        <v>12900</v>
      </c>
      <c r="C37" s="150"/>
      <c r="D37" s="150"/>
      <c r="H37" s="149" t="s">
        <v>5926</v>
      </c>
      <c r="I37" s="150">
        <v>12744</v>
      </c>
      <c r="J37" s="150"/>
      <c r="K37" s="150"/>
    </row>
    <row r="38" spans="1:11" s="149" customFormat="1" hidden="1" outlineLevel="1">
      <c r="A38" s="149" t="s">
        <v>5927</v>
      </c>
      <c r="B38" s="150">
        <v>16500</v>
      </c>
      <c r="C38" s="150"/>
      <c r="D38" s="150"/>
      <c r="H38" s="149" t="s">
        <v>5927</v>
      </c>
      <c r="I38" s="150">
        <v>13737</v>
      </c>
      <c r="J38" s="150"/>
      <c r="K38" s="150"/>
    </row>
    <row r="39" spans="1:11" s="149" customFormat="1" hidden="1" outlineLevel="1">
      <c r="A39" s="149" t="s">
        <v>5928</v>
      </c>
      <c r="B39" s="152">
        <v>5600</v>
      </c>
      <c r="C39" s="150"/>
      <c r="D39" s="150"/>
      <c r="H39" s="149" t="s">
        <v>5928</v>
      </c>
      <c r="I39" s="150">
        <v>5617</v>
      </c>
      <c r="J39" s="150"/>
      <c r="K39" s="150"/>
    </row>
    <row r="40" spans="1:11" s="149" customFormat="1" hidden="1" outlineLevel="1">
      <c r="A40" s="149" t="s">
        <v>5929</v>
      </c>
      <c r="B40" s="150">
        <v>5500</v>
      </c>
      <c r="C40" s="150"/>
      <c r="D40" s="150"/>
      <c r="H40" s="149" t="s">
        <v>5929</v>
      </c>
      <c r="I40" s="150">
        <v>4632</v>
      </c>
      <c r="J40" s="150"/>
      <c r="K40" s="150"/>
    </row>
    <row r="41" spans="1:11" s="149" customFormat="1" hidden="1" outlineLevel="1">
      <c r="A41" s="149" t="s">
        <v>5930</v>
      </c>
      <c r="B41" s="150">
        <v>1500</v>
      </c>
      <c r="C41" s="150"/>
      <c r="D41" s="150"/>
      <c r="H41" s="149" t="s">
        <v>5930</v>
      </c>
      <c r="I41" s="150">
        <v>1474</v>
      </c>
      <c r="J41" s="150"/>
      <c r="K41" s="150"/>
    </row>
    <row r="42" spans="1:11" s="149" customFormat="1" hidden="1" outlineLevel="1">
      <c r="A42" s="149" t="s">
        <v>5931</v>
      </c>
      <c r="B42" s="150">
        <v>4100</v>
      </c>
      <c r="C42" s="150"/>
      <c r="D42" s="150"/>
      <c r="H42" s="149" t="s">
        <v>5931</v>
      </c>
      <c r="I42" s="150">
        <v>2630</v>
      </c>
      <c r="J42" s="150"/>
      <c r="K42" s="150"/>
    </row>
    <row r="43" spans="1:11" s="149" customFormat="1" hidden="1" outlineLevel="1">
      <c r="A43" s="149" t="s">
        <v>5932</v>
      </c>
      <c r="B43" s="150">
        <v>0</v>
      </c>
      <c r="C43" s="150"/>
      <c r="D43" s="150"/>
      <c r="H43" s="149" t="s">
        <v>5932</v>
      </c>
      <c r="I43" s="150">
        <v>0</v>
      </c>
      <c r="J43" s="150"/>
      <c r="K43" s="150"/>
    </row>
    <row r="44" spans="1:11" s="149" customFormat="1" hidden="1" outlineLevel="1">
      <c r="A44" s="149" t="s">
        <v>5933</v>
      </c>
      <c r="B44" s="150">
        <v>4600</v>
      </c>
      <c r="C44" s="150"/>
      <c r="D44" s="150"/>
      <c r="H44" s="149" t="s">
        <v>5933</v>
      </c>
      <c r="I44" s="150">
        <v>3389</v>
      </c>
      <c r="J44" s="150"/>
      <c r="K44" s="150"/>
    </row>
    <row r="45" spans="1:11" s="149" customFormat="1" hidden="1" outlineLevel="1">
      <c r="A45" s="149" t="s">
        <v>5934</v>
      </c>
      <c r="B45" s="150">
        <v>5800</v>
      </c>
      <c r="C45" s="150"/>
      <c r="D45" s="150"/>
      <c r="H45" s="149" t="s">
        <v>5934</v>
      </c>
      <c r="I45" s="150">
        <v>3265</v>
      </c>
      <c r="J45" s="150"/>
      <c r="K45" s="150"/>
    </row>
    <row r="46" spans="1:11" collapsed="1">
      <c r="A46" s="143" t="s">
        <v>5941</v>
      </c>
      <c r="C46" s="144">
        <v>202000</v>
      </c>
      <c r="H46" s="143" t="s">
        <v>5941</v>
      </c>
      <c r="J46" s="144">
        <v>180168.85</v>
      </c>
    </row>
    <row r="47" spans="1:11" s="149" customFormat="1" hidden="1" outlineLevel="1">
      <c r="A47" s="149" t="s">
        <v>5925</v>
      </c>
      <c r="B47" s="150">
        <v>50000</v>
      </c>
      <c r="C47" s="150"/>
      <c r="D47" s="150"/>
      <c r="H47" s="149" t="s">
        <v>5925</v>
      </c>
      <c r="I47" s="150">
        <v>49321.14</v>
      </c>
      <c r="K47" s="150"/>
    </row>
    <row r="48" spans="1:11" s="149" customFormat="1" hidden="1" outlineLevel="1">
      <c r="A48" s="149" t="s">
        <v>5926</v>
      </c>
      <c r="B48" s="150">
        <v>30000</v>
      </c>
      <c r="C48" s="150"/>
      <c r="D48" s="150"/>
      <c r="H48" s="149" t="s">
        <v>5926</v>
      </c>
      <c r="I48" s="150">
        <v>35903.449999999997</v>
      </c>
      <c r="J48" s="150"/>
      <c r="K48" s="150"/>
    </row>
    <row r="49" spans="1:12" s="149" customFormat="1" hidden="1" outlineLevel="1">
      <c r="A49" s="149" t="s">
        <v>5927</v>
      </c>
      <c r="B49" s="150">
        <v>48000</v>
      </c>
      <c r="C49" s="150"/>
      <c r="D49" s="150"/>
      <c r="H49" s="149" t="s">
        <v>5927</v>
      </c>
      <c r="I49" s="150">
        <v>36238.81</v>
      </c>
      <c r="J49" s="150"/>
      <c r="K49" s="150"/>
    </row>
    <row r="50" spans="1:12" s="149" customFormat="1" hidden="1" outlineLevel="1">
      <c r="A50" s="149" t="s">
        <v>5928</v>
      </c>
      <c r="B50" s="150">
        <v>0</v>
      </c>
      <c r="C50" s="150"/>
      <c r="D50" s="150"/>
      <c r="H50" s="149" t="s">
        <v>5928</v>
      </c>
      <c r="I50" s="150">
        <v>8958.09</v>
      </c>
      <c r="J50" s="150"/>
      <c r="K50" s="150"/>
    </row>
    <row r="51" spans="1:12" s="149" customFormat="1" hidden="1" outlineLevel="1">
      <c r="A51" s="149" t="s">
        <v>5929</v>
      </c>
      <c r="B51" s="150">
        <v>30000</v>
      </c>
      <c r="C51" s="150"/>
      <c r="D51" s="150"/>
      <c r="H51" s="149" t="s">
        <v>5929</v>
      </c>
      <c r="I51" s="150">
        <v>22568.62</v>
      </c>
      <c r="J51" s="150"/>
      <c r="K51" s="150"/>
    </row>
    <row r="52" spans="1:12" s="149" customFormat="1" hidden="1" outlineLevel="1">
      <c r="A52" s="149" t="s">
        <v>5930</v>
      </c>
      <c r="B52" s="150">
        <v>0</v>
      </c>
      <c r="C52" s="150"/>
      <c r="D52" s="150"/>
      <c r="H52" s="149" t="s">
        <v>5930</v>
      </c>
      <c r="I52" s="150">
        <v>0</v>
      </c>
      <c r="J52" s="150"/>
      <c r="K52" s="150"/>
    </row>
    <row r="53" spans="1:12" s="149" customFormat="1" hidden="1" outlineLevel="1">
      <c r="A53" s="149" t="s">
        <v>5931</v>
      </c>
      <c r="B53" s="150">
        <v>20000</v>
      </c>
      <c r="C53" s="150"/>
      <c r="D53" s="150"/>
      <c r="H53" s="149" t="s">
        <v>5931</v>
      </c>
      <c r="I53" s="150">
        <v>9106.0400000000009</v>
      </c>
      <c r="J53" s="150"/>
      <c r="K53" s="150"/>
    </row>
    <row r="54" spans="1:12" s="149" customFormat="1" hidden="1" outlineLevel="1">
      <c r="A54" s="149" t="s">
        <v>5932</v>
      </c>
      <c r="B54" s="150"/>
      <c r="C54" s="150"/>
      <c r="D54" s="150"/>
      <c r="H54" s="149" t="s">
        <v>5932</v>
      </c>
      <c r="I54" s="150">
        <v>0</v>
      </c>
      <c r="J54" s="150"/>
      <c r="K54" s="150"/>
    </row>
    <row r="55" spans="1:12" s="149" customFormat="1" hidden="1" outlineLevel="1">
      <c r="A55" s="149" t="s">
        <v>5933</v>
      </c>
      <c r="B55" s="150">
        <v>15000</v>
      </c>
      <c r="C55" s="150"/>
      <c r="D55" s="150"/>
      <c r="H55" s="149" t="s">
        <v>5933</v>
      </c>
      <c r="I55" s="150">
        <v>8985.59</v>
      </c>
      <c r="J55" s="150"/>
      <c r="K55" s="150"/>
    </row>
    <row r="56" spans="1:12" s="149" customFormat="1" hidden="1" outlineLevel="1">
      <c r="A56" s="149" t="s">
        <v>5934</v>
      </c>
      <c r="B56" s="150">
        <v>9000</v>
      </c>
      <c r="C56" s="150"/>
      <c r="D56" s="150"/>
      <c r="H56" s="149" t="s">
        <v>5934</v>
      </c>
      <c r="I56" s="150">
        <v>9087.11</v>
      </c>
      <c r="J56" s="150"/>
      <c r="K56" s="150"/>
    </row>
    <row r="57" spans="1:12" collapsed="1">
      <c r="A57" s="153" t="s">
        <v>5942</v>
      </c>
      <c r="D57" s="144">
        <f>SUM(C2:C46)</f>
        <v>4284283</v>
      </c>
      <c r="E57" s="148">
        <f>+D57/D1</f>
        <v>0.9520628888888889</v>
      </c>
      <c r="H57" s="153" t="s">
        <v>5942</v>
      </c>
      <c r="I57" s="147"/>
      <c r="K57" s="144">
        <f>SUM(J2:J46)</f>
        <v>4049295.61</v>
      </c>
      <c r="L57" s="148">
        <f>+K57/$K$1</f>
        <v>0.65216753364445568</v>
      </c>
    </row>
    <row r="58" spans="1:12">
      <c r="B58" s="151"/>
      <c r="C58" s="146" t="s">
        <v>5943</v>
      </c>
      <c r="D58" s="147">
        <f>+D1-D57</f>
        <v>215717</v>
      </c>
      <c r="E58" s="148">
        <f>+D58/D1</f>
        <v>4.7937111111111111E-2</v>
      </c>
      <c r="H58" s="146"/>
      <c r="I58" s="151"/>
      <c r="J58" s="157" t="s">
        <v>5949</v>
      </c>
      <c r="K58" s="147">
        <f>+K1-K57</f>
        <v>2159685.06</v>
      </c>
      <c r="L58" s="148">
        <f>+K58/$K$1</f>
        <v>0.34783246635554432</v>
      </c>
    </row>
    <row r="60" spans="1:12">
      <c r="H60" s="143" t="s">
        <v>5946</v>
      </c>
      <c r="K60" s="144">
        <v>265860.8</v>
      </c>
      <c r="L60" s="148">
        <f>+K60/$K$1</f>
        <v>4.2818751439276104E-2</v>
      </c>
    </row>
    <row r="61" spans="1:12">
      <c r="H61" s="143" t="s">
        <v>5947</v>
      </c>
      <c r="K61" s="144">
        <v>295550</v>
      </c>
      <c r="L61" s="148">
        <f>+K61/$K$1</f>
        <v>4.7600405881115429E-2</v>
      </c>
    </row>
    <row r="62" spans="1:12">
      <c r="H62" s="143" t="s">
        <v>5948</v>
      </c>
      <c r="K62" s="144">
        <v>164352</v>
      </c>
      <c r="L62" s="148">
        <f>+K62/$K$1</f>
        <v>2.6470045364145094E-2</v>
      </c>
    </row>
    <row r="63" spans="1:12">
      <c r="H63" s="145" t="s">
        <v>5943</v>
      </c>
      <c r="K63" s="147">
        <f>+K58-SUM(K60:K62)</f>
        <v>1433922.26</v>
      </c>
      <c r="L63" s="148">
        <f>+K63/$K$1</f>
        <v>0.2309432636710077</v>
      </c>
    </row>
    <row r="64" spans="1:12">
      <c r="H64" s="145"/>
      <c r="K64" s="147"/>
    </row>
    <row r="65" spans="8:12">
      <c r="H65" s="143" t="s">
        <v>5944</v>
      </c>
      <c r="J65" s="144">
        <v>150000</v>
      </c>
      <c r="L65" s="154">
        <f>+J65/$K$1</f>
        <v>2.4158554837311164E-2</v>
      </c>
    </row>
    <row r="66" spans="8:12">
      <c r="H66" s="143" t="s">
        <v>5945</v>
      </c>
      <c r="J66" s="144">
        <v>36307.53</v>
      </c>
      <c r="L66" s="154">
        <f t="shared" ref="L66:L92" si="0">+J66/$K$1</f>
        <v>5.8475830300821338E-3</v>
      </c>
    </row>
    <row r="67" spans="8:12">
      <c r="H67" s="143" t="s">
        <v>5950</v>
      </c>
      <c r="J67" s="144">
        <v>163065.95000000001</v>
      </c>
      <c r="L67" s="154">
        <f t="shared" si="0"/>
        <v>2.6262917967821604E-2</v>
      </c>
    </row>
    <row r="68" spans="8:12">
      <c r="H68" s="143" t="s">
        <v>5953</v>
      </c>
      <c r="J68" s="144">
        <v>10600</v>
      </c>
      <c r="L68" s="154">
        <f t="shared" si="0"/>
        <v>1.7072045418366555E-3</v>
      </c>
    </row>
    <row r="69" spans="8:12">
      <c r="H69" s="143" t="s">
        <v>5958</v>
      </c>
      <c r="J69" s="144">
        <v>6982.5</v>
      </c>
      <c r="L69" s="154">
        <f t="shared" si="0"/>
        <v>1.1245807276768346E-3</v>
      </c>
    </row>
    <row r="70" spans="8:12">
      <c r="H70" s="143" t="s">
        <v>5951</v>
      </c>
      <c r="J70" s="144">
        <v>279150.45</v>
      </c>
      <c r="L70" s="154">
        <f t="shared" si="0"/>
        <v>4.4959143027900585E-2</v>
      </c>
    </row>
    <row r="71" spans="8:12">
      <c r="H71" s="143" t="s">
        <v>5968</v>
      </c>
      <c r="J71" s="144">
        <v>13939</v>
      </c>
      <c r="K71" s="143"/>
      <c r="L71" s="154">
        <f t="shared" si="0"/>
        <v>2.244973972515202E-3</v>
      </c>
    </row>
    <row r="72" spans="8:12">
      <c r="H72" s="143" t="s">
        <v>5970</v>
      </c>
      <c r="J72" s="144">
        <v>113406.26</v>
      </c>
      <c r="K72" s="143"/>
      <c r="L72" s="154">
        <f t="shared" si="0"/>
        <v>1.8264875674029114E-2</v>
      </c>
    </row>
    <row r="73" spans="8:12">
      <c r="H73" s="143" t="s">
        <v>5971</v>
      </c>
      <c r="J73" s="144">
        <v>74559.63</v>
      </c>
      <c r="K73" s="143"/>
      <c r="L73" s="154">
        <f t="shared" si="0"/>
        <v>1.2008352733364204E-2</v>
      </c>
    </row>
    <row r="74" spans="8:12">
      <c r="H74" s="143" t="s">
        <v>5952</v>
      </c>
      <c r="J74" s="144">
        <v>164889.84</v>
      </c>
      <c r="L74" s="154">
        <f t="shared" si="0"/>
        <v>2.6556668278369756E-2</v>
      </c>
    </row>
    <row r="75" spans="8:12">
      <c r="H75" s="143" t="s">
        <v>5954</v>
      </c>
      <c r="J75" s="144">
        <f>2670+3710+11600</f>
        <v>17980</v>
      </c>
      <c r="L75" s="154">
        <f t="shared" si="0"/>
        <v>2.8958054398323645E-3</v>
      </c>
    </row>
    <row r="76" spans="8:12">
      <c r="H76" s="143" t="s">
        <v>5957</v>
      </c>
      <c r="J76" s="144">
        <v>31276</v>
      </c>
      <c r="L76" s="154">
        <f t="shared" si="0"/>
        <v>5.0372197406116257E-3</v>
      </c>
    </row>
    <row r="77" spans="8:12">
      <c r="H77" s="143" t="s">
        <v>5959</v>
      </c>
      <c r="J77" s="144">
        <f>3965+1556</f>
        <v>5521</v>
      </c>
      <c r="L77" s="154">
        <f t="shared" si="0"/>
        <v>8.8919587504529953E-4</v>
      </c>
    </row>
    <row r="78" spans="8:12">
      <c r="H78" s="143" t="s">
        <v>5960</v>
      </c>
      <c r="J78" s="144">
        <v>23727.71</v>
      </c>
      <c r="L78" s="154">
        <f t="shared" si="0"/>
        <v>3.8215145546587762E-3</v>
      </c>
    </row>
    <row r="79" spans="8:12">
      <c r="H79" s="143" t="s">
        <v>5961</v>
      </c>
      <c r="J79" s="144">
        <v>4180</v>
      </c>
      <c r="L79" s="154">
        <f t="shared" si="0"/>
        <v>6.7321839479973777E-4</v>
      </c>
    </row>
    <row r="80" spans="8:12">
      <c r="H80" s="143" t="s">
        <v>5962</v>
      </c>
      <c r="J80" s="144">
        <v>17087.63</v>
      </c>
      <c r="L80" s="154">
        <f t="shared" si="0"/>
        <v>2.7520829759645556E-3</v>
      </c>
    </row>
    <row r="81" spans="8:12">
      <c r="H81" s="143" t="s">
        <v>5963</v>
      </c>
      <c r="J81" s="144">
        <v>4348.45</v>
      </c>
      <c r="L81" s="154">
        <f t="shared" si="0"/>
        <v>7.0034845188203813E-4</v>
      </c>
    </row>
    <row r="82" spans="8:12">
      <c r="H82" s="143" t="s">
        <v>5964</v>
      </c>
      <c r="J82" s="144">
        <v>28075.93</v>
      </c>
      <c r="L82" s="154">
        <f t="shared" si="0"/>
        <v>4.5218259634233976E-3</v>
      </c>
    </row>
    <row r="83" spans="8:12">
      <c r="H83" s="143" t="s">
        <v>5967</v>
      </c>
      <c r="J83" s="144">
        <v>10927.6</v>
      </c>
      <c r="L83" s="154">
        <f t="shared" si="0"/>
        <v>1.7599668256013431E-3</v>
      </c>
    </row>
    <row r="84" spans="8:12">
      <c r="H84" s="143" t="s">
        <v>5969</v>
      </c>
      <c r="J84" s="144">
        <v>66909</v>
      </c>
      <c r="K84" s="143"/>
      <c r="L84" s="154">
        <f t="shared" si="0"/>
        <v>1.0776164970731018E-2</v>
      </c>
    </row>
    <row r="85" spans="8:12">
      <c r="H85" s="143" t="s">
        <v>5972</v>
      </c>
      <c r="J85" s="144">
        <v>21849.38</v>
      </c>
      <c r="K85" s="143"/>
      <c r="L85" s="154">
        <f t="shared" si="0"/>
        <v>3.5189962992749988E-3</v>
      </c>
    </row>
    <row r="86" spans="8:12">
      <c r="H86" s="143" t="s">
        <v>5973</v>
      </c>
      <c r="J86" s="144">
        <v>38917</v>
      </c>
      <c r="K86" s="143"/>
      <c r="L86" s="154">
        <f t="shared" si="0"/>
        <v>6.2678565240242567E-3</v>
      </c>
    </row>
    <row r="87" spans="8:12">
      <c r="J87" s="146" t="s">
        <v>5975</v>
      </c>
      <c r="K87" s="156">
        <f>SUM(J65:J86)</f>
        <v>1283700.8599999996</v>
      </c>
      <c r="L87" s="154">
        <f>+K87/$K$1</f>
        <v>0.2067490508067566</v>
      </c>
    </row>
    <row r="88" spans="8:12">
      <c r="K88" s="143"/>
      <c r="L88" s="154">
        <f t="shared" si="0"/>
        <v>0</v>
      </c>
    </row>
    <row r="89" spans="8:12">
      <c r="H89" s="143" t="s">
        <v>5965</v>
      </c>
      <c r="J89" s="144">
        <f>18524.2+8799+2500</f>
        <v>29823.200000000001</v>
      </c>
      <c r="K89" s="143"/>
      <c r="L89" s="154">
        <f t="shared" si="0"/>
        <v>4.8032360841606548E-3</v>
      </c>
    </row>
    <row r="90" spans="8:12">
      <c r="H90" s="143" t="s">
        <v>5955</v>
      </c>
      <c r="J90" s="144">
        <v>56606.96</v>
      </c>
      <c r="K90" s="143"/>
      <c r="L90" s="154">
        <f t="shared" si="0"/>
        <v>9.1169489822231966E-3</v>
      </c>
    </row>
    <row r="91" spans="8:12">
      <c r="H91" s="143" t="s">
        <v>5956</v>
      </c>
      <c r="J91" s="144">
        <v>45365.47</v>
      </c>
      <c r="K91" s="143"/>
      <c r="L91" s="154">
        <f t="shared" si="0"/>
        <v>7.3064279647692965E-3</v>
      </c>
    </row>
    <row r="92" spans="8:12">
      <c r="H92" s="143" t="s">
        <v>5966</v>
      </c>
      <c r="J92" s="144">
        <v>18455</v>
      </c>
      <c r="K92" s="156">
        <f>SUM(J89:J92)</f>
        <v>150250.63</v>
      </c>
      <c r="L92" s="154">
        <f t="shared" si="0"/>
        <v>2.9723075301505168E-3</v>
      </c>
    </row>
    <row r="93" spans="8:12">
      <c r="J93" s="146" t="s">
        <v>5974</v>
      </c>
      <c r="K93" s="147">
        <f>+K92+K87</f>
        <v>1433951.4899999998</v>
      </c>
      <c r="L93" s="155">
        <f>+K93/$K$1</f>
        <v>0.23094797136806028</v>
      </c>
    </row>
    <row r="100" spans="1:4">
      <c r="A100" s="244" t="s">
        <v>5976</v>
      </c>
      <c r="B100" s="244"/>
      <c r="C100" s="244"/>
      <c r="D100" s="244"/>
    </row>
    <row r="101" spans="1:4">
      <c r="A101" s="158"/>
      <c r="B101" s="158"/>
      <c r="C101" s="158"/>
      <c r="D101" s="158"/>
    </row>
    <row r="102" spans="1:4">
      <c r="A102" s="158" t="s">
        <v>5977</v>
      </c>
      <c r="B102" s="159"/>
      <c r="C102" s="159" t="s">
        <v>5982</v>
      </c>
      <c r="D102" s="159" t="s">
        <v>5983</v>
      </c>
    </row>
    <row r="103" spans="1:4">
      <c r="A103" s="143" t="s">
        <v>5984</v>
      </c>
      <c r="C103" s="144">
        <f>SUM(B104:B109)</f>
        <v>10925.039999999999</v>
      </c>
      <c r="D103" s="144">
        <f>+B107+B108</f>
        <v>5231.08</v>
      </c>
    </row>
    <row r="104" spans="1:4">
      <c r="A104" s="143" t="s">
        <v>5979</v>
      </c>
      <c r="B104" s="144">
        <v>3887.22</v>
      </c>
    </row>
    <row r="105" spans="1:4">
      <c r="A105" s="143" t="s">
        <v>5980</v>
      </c>
      <c r="B105" s="144">
        <v>1170.02</v>
      </c>
    </row>
    <row r="106" spans="1:4">
      <c r="A106" s="143" t="s">
        <v>39</v>
      </c>
      <c r="B106" s="144">
        <v>351</v>
      </c>
    </row>
    <row r="107" spans="1:4">
      <c r="A107" s="143" t="s">
        <v>37</v>
      </c>
      <c r="B107" s="144">
        <v>945.28</v>
      </c>
    </row>
    <row r="108" spans="1:4">
      <c r="A108" s="143" t="s">
        <v>5981</v>
      </c>
      <c r="B108" s="144">
        <v>4285.8</v>
      </c>
    </row>
    <row r="109" spans="1:4">
      <c r="A109" s="143" t="s">
        <v>5978</v>
      </c>
      <c r="B109" s="144">
        <v>285.72000000000003</v>
      </c>
    </row>
    <row r="110" spans="1:4">
      <c r="A110" s="143" t="s">
        <v>5985</v>
      </c>
      <c r="C110" s="144">
        <f>SUM(B111:B116)</f>
        <v>24514.809999999998</v>
      </c>
      <c r="D110" s="144">
        <f>+B114+B115+B112+159.14</f>
        <v>17828.929999999997</v>
      </c>
    </row>
    <row r="111" spans="1:4">
      <c r="A111" s="143" t="s">
        <v>5979</v>
      </c>
      <c r="B111" s="144">
        <v>4868.41</v>
      </c>
    </row>
    <row r="112" spans="1:4">
      <c r="A112" s="143" t="s">
        <v>5980</v>
      </c>
      <c r="B112" s="144">
        <v>1465.35</v>
      </c>
    </row>
    <row r="113" spans="1:4">
      <c r="A113" s="143" t="s">
        <v>39</v>
      </c>
      <c r="B113" s="144">
        <v>366.33</v>
      </c>
    </row>
    <row r="114" spans="1:4">
      <c r="A114" s="143" t="s">
        <v>37</v>
      </c>
      <c r="B114" s="144">
        <v>8153.04</v>
      </c>
    </row>
    <row r="115" spans="1:4">
      <c r="A115" s="143" t="s">
        <v>5981</v>
      </c>
      <c r="B115" s="144">
        <f>8051.4</f>
        <v>8051.4</v>
      </c>
    </row>
    <row r="116" spans="1:4">
      <c r="A116" s="143" t="s">
        <v>5978</v>
      </c>
      <c r="B116" s="144">
        <v>1610.28</v>
      </c>
    </row>
    <row r="117" spans="1:4">
      <c r="A117" s="143" t="s">
        <v>5986</v>
      </c>
      <c r="C117" s="144">
        <f>SUM(B118:B122)</f>
        <v>19530.079999999998</v>
      </c>
      <c r="D117" s="144">
        <f>+B120+B121</f>
        <v>11920.380000000001</v>
      </c>
    </row>
    <row r="118" spans="1:4">
      <c r="A118" s="143" t="s">
        <v>5979</v>
      </c>
      <c r="B118" s="144">
        <v>4207.72</v>
      </c>
    </row>
    <row r="119" spans="1:4">
      <c r="A119" s="143" t="s">
        <v>5980</v>
      </c>
      <c r="B119" s="144">
        <v>1313.04</v>
      </c>
    </row>
    <row r="120" spans="1:4">
      <c r="A120" s="143" t="s">
        <v>37</v>
      </c>
      <c r="B120" s="144">
        <v>7444.08</v>
      </c>
    </row>
    <row r="121" spans="1:4">
      <c r="A121" s="143" t="s">
        <v>5981</v>
      </c>
      <c r="B121" s="144">
        <v>4476.3</v>
      </c>
    </row>
    <row r="122" spans="1:4">
      <c r="A122" s="143" t="s">
        <v>5978</v>
      </c>
      <c r="B122" s="144">
        <v>2088.94</v>
      </c>
    </row>
    <row r="123" spans="1:4">
      <c r="A123" s="143" t="s">
        <v>5987</v>
      </c>
      <c r="C123" s="144">
        <f>SUM(B124:B128)</f>
        <v>37999.539999999994</v>
      </c>
      <c r="D123" s="144">
        <f>+B126+B127</f>
        <v>18239.810000000001</v>
      </c>
    </row>
    <row r="124" spans="1:4">
      <c r="A124" s="143" t="s">
        <v>5979</v>
      </c>
      <c r="B124" s="144">
        <v>9134.83</v>
      </c>
    </row>
    <row r="125" spans="1:4">
      <c r="A125" s="143" t="s">
        <v>5980</v>
      </c>
      <c r="B125" s="144">
        <v>6089.88</v>
      </c>
    </row>
    <row r="126" spans="1:4">
      <c r="A126" s="143" t="s">
        <v>37</v>
      </c>
      <c r="B126" s="144">
        <v>3662.96</v>
      </c>
    </row>
    <row r="127" spans="1:4">
      <c r="A127" s="143" t="s">
        <v>5981</v>
      </c>
      <c r="B127" s="144">
        <v>14576.85</v>
      </c>
    </row>
    <row r="128" spans="1:4">
      <c r="A128" s="143" t="s">
        <v>5978</v>
      </c>
      <c r="B128" s="144">
        <v>4535.0200000000004</v>
      </c>
    </row>
    <row r="129" spans="1:4">
      <c r="B129" s="151" t="s">
        <v>5988</v>
      </c>
      <c r="C129" s="147">
        <f>SUM(C103:C123)</f>
        <v>92969.469999999987</v>
      </c>
      <c r="D129" s="147">
        <f>SUM(D103:D123)</f>
        <v>53220.2</v>
      </c>
    </row>
    <row r="131" spans="1:4">
      <c r="A131" s="158" t="s">
        <v>5989</v>
      </c>
    </row>
    <row r="132" spans="1:4">
      <c r="A132" s="143" t="s">
        <v>5990</v>
      </c>
    </row>
    <row r="133" spans="1:4">
      <c r="A133" s="143" t="s">
        <v>5979</v>
      </c>
      <c r="B133" s="144">
        <v>661.61</v>
      </c>
    </row>
    <row r="134" spans="1:4">
      <c r="A134" s="143" t="s">
        <v>5980</v>
      </c>
      <c r="B134" s="144">
        <v>1024.5</v>
      </c>
    </row>
    <row r="135" spans="1:4">
      <c r="A135" s="143" t="s">
        <v>39</v>
      </c>
      <c r="B135" s="144">
        <v>307.35000000000002</v>
      </c>
    </row>
    <row r="136" spans="1:4">
      <c r="A136" s="143" t="s">
        <v>37</v>
      </c>
      <c r="B136" s="144">
        <v>6586.07</v>
      </c>
    </row>
    <row r="137" spans="1:4">
      <c r="A137" s="143" t="s">
        <v>5981</v>
      </c>
      <c r="B137" s="144">
        <v>8961.48</v>
      </c>
    </row>
    <row r="138" spans="1:4">
      <c r="A138" s="143" t="s">
        <v>5978</v>
      </c>
      <c r="B138" s="144">
        <v>2049.04</v>
      </c>
    </row>
    <row r="139" spans="1:4">
      <c r="A139" s="143" t="s">
        <v>5991</v>
      </c>
    </row>
    <row r="140" spans="1:4">
      <c r="A140" s="143" t="s">
        <v>5979</v>
      </c>
      <c r="B140" s="144">
        <v>583.83000000000004</v>
      </c>
    </row>
    <row r="141" spans="1:4">
      <c r="A141" s="143" t="s">
        <v>5980</v>
      </c>
      <c r="B141" s="144">
        <v>904.05</v>
      </c>
    </row>
    <row r="142" spans="1:4">
      <c r="A142" s="143" t="s">
        <v>39</v>
      </c>
      <c r="B142" s="144">
        <v>271.22000000000003</v>
      </c>
    </row>
    <row r="143" spans="1:4">
      <c r="A143" s="143" t="s">
        <v>37</v>
      </c>
      <c r="B143" s="144">
        <v>5811.75</v>
      </c>
    </row>
    <row r="144" spans="1:4">
      <c r="A144" s="143" t="s">
        <v>5981</v>
      </c>
      <c r="B144" s="144">
        <v>4778.55</v>
      </c>
    </row>
    <row r="145" spans="1:3">
      <c r="A145" s="143" t="s">
        <v>5978</v>
      </c>
      <c r="B145" s="144">
        <v>1808.1</v>
      </c>
    </row>
    <row r="146" spans="1:3">
      <c r="B146" s="151" t="s">
        <v>5992</v>
      </c>
      <c r="C146" s="147">
        <f>SUM(B133:B145)</f>
        <v>33747.550000000003</v>
      </c>
    </row>
  </sheetData>
  <autoFilter ref="A1:L58"/>
  <mergeCells count="1">
    <mergeCell ref="A100:D100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topLeftCell="A13" workbookViewId="0">
      <selection activeCell="A29" sqref="A29:B33"/>
    </sheetView>
  </sheetViews>
  <sheetFormatPr baseColWidth="10" defaultRowHeight="11.25"/>
  <cols>
    <col min="1" max="1" width="51.33203125" customWidth="1"/>
    <col min="2" max="2" width="12.6640625" style="55" bestFit="1" customWidth="1"/>
  </cols>
  <sheetData>
    <row r="1" spans="1:2" ht="38.25">
      <c r="A1" s="36" t="s">
        <v>379</v>
      </c>
      <c r="B1" s="55">
        <f>SUMIF('EGR NVA'!$C$9:$C$5046,Resumen!A1,'EGR NVA'!$G$9:$G$5046)</f>
        <v>5000</v>
      </c>
    </row>
    <row r="2" spans="1:2" ht="25.5">
      <c r="A2" s="36" t="s">
        <v>384</v>
      </c>
      <c r="B2" s="55">
        <f>SUMIF('EGR NVA'!$C$9:$C$5046,Resumen!A2,'EGR NVA'!$G$9:$G$5046)</f>
        <v>10000</v>
      </c>
    </row>
    <row r="3" spans="1:2" ht="12.75">
      <c r="A3" s="36" t="s">
        <v>416</v>
      </c>
      <c r="B3" s="55">
        <f>SUMIF('EGR NVA'!$C$9:$C$5046,Resumen!A3,'EGR NVA'!$G$9:$G$5046)</f>
        <v>9000</v>
      </c>
    </row>
    <row r="4" spans="1:2" ht="12.75">
      <c r="A4" s="36" t="s">
        <v>11</v>
      </c>
      <c r="B4" s="55">
        <f>SUMIF('EGR NVA'!$C$9:$C$5046,Resumen!A4,'EGR NVA'!$G$9:$G$5046)</f>
        <v>704853.86</v>
      </c>
    </row>
    <row r="5" spans="1:2" ht="12.75">
      <c r="A5" s="36" t="s">
        <v>13</v>
      </c>
      <c r="B5" s="55">
        <f>SUMIF('EGR NVA'!$C$9:$C$5046,Resumen!A5,'EGR NVA'!$G$9:$G$5046)</f>
        <v>2554892</v>
      </c>
    </row>
    <row r="6" spans="1:2" ht="12.75">
      <c r="A6" s="36" t="s">
        <v>25</v>
      </c>
      <c r="B6" s="55">
        <f>SUMIF('EGR NVA'!$C$9:$C$5046,Resumen!A6,'EGR NVA'!$G$9:$G$5046)</f>
        <v>127020</v>
      </c>
    </row>
    <row r="7" spans="1:2" ht="12.75">
      <c r="A7" s="36" t="s">
        <v>37</v>
      </c>
      <c r="B7" s="55">
        <f>SUMIF('EGR NVA'!$C$9:$C$5046,Resumen!A7,'EGR NVA'!$G$9:$G$5046)</f>
        <v>30000</v>
      </c>
    </row>
    <row r="8" spans="1:2" ht="12.75">
      <c r="A8" s="36" t="s">
        <v>39</v>
      </c>
      <c r="B8" s="55">
        <f>SUMIF('EGR NVA'!$C$9:$C$5046,Resumen!A8,'EGR NVA'!$G$9:$G$5046)</f>
        <v>56074</v>
      </c>
    </row>
    <row r="9" spans="1:2" ht="12.75">
      <c r="A9" s="36" t="s">
        <v>43</v>
      </c>
      <c r="B9" s="55">
        <f>SUMIF('EGR NVA'!$C$9:$C$5046,Resumen!A9,'EGR NVA'!$G$9:$G$5046)</f>
        <v>321719</v>
      </c>
    </row>
    <row r="10" spans="1:2" ht="12.75">
      <c r="A10" s="36" t="s">
        <v>53</v>
      </c>
      <c r="B10" s="55">
        <f>SUMIF('EGR NVA'!$C$9:$C$5046,Resumen!A10,'EGR NVA'!$G$9:$G$5046)</f>
        <v>46200</v>
      </c>
    </row>
    <row r="11" spans="1:2" ht="12.75">
      <c r="A11" s="36" t="s">
        <v>83</v>
      </c>
      <c r="B11" s="55">
        <f>SUMIF('EGR NVA'!$C$9:$C$5046,Resumen!A11,'EGR NVA'!$G$9:$G$5046)</f>
        <v>202000</v>
      </c>
    </row>
    <row r="12" spans="1:2" ht="12.75">
      <c r="A12" s="36" t="s">
        <v>5643</v>
      </c>
      <c r="B12" s="55">
        <f>SUMIF('EGR NVA'!$C$9:$C$5046,Resumen!A12,'EGR NVA'!$G$9:$G$5046)</f>
        <v>86000</v>
      </c>
    </row>
    <row r="13" spans="1:2" ht="25.5">
      <c r="A13" s="73" t="s">
        <v>99</v>
      </c>
      <c r="B13" s="55">
        <f>SUMIF('EGR NVA'!$C$9:$C$5046,Resumen!A13,'EGR NVA'!$G$9:$G$5046)</f>
        <v>1500</v>
      </c>
    </row>
    <row r="14" spans="1:2" ht="12.75">
      <c r="A14" s="36" t="s">
        <v>101</v>
      </c>
      <c r="B14" s="55">
        <f>SUMIF('EGR NVA'!$C$9:$C$5046,Resumen!A14,'EGR NVA'!$G$9:$G$5046)</f>
        <v>22500</v>
      </c>
    </row>
    <row r="15" spans="1:2" ht="12.75">
      <c r="A15" s="36" t="s">
        <v>113</v>
      </c>
      <c r="B15" s="55">
        <f>SUMIF('EGR NVA'!$C$9:$C$5046,Resumen!A15,'EGR NVA'!$G$9:$G$5046)</f>
        <v>1000</v>
      </c>
    </row>
    <row r="16" spans="1:2" ht="12.75">
      <c r="A16" s="36" t="s">
        <v>137</v>
      </c>
      <c r="B16" s="55">
        <f>SUMIF('EGR NVA'!$C$9:$C$5046,Resumen!A16,'EGR NVA'!$G$9:$G$5046)</f>
        <v>74500</v>
      </c>
    </row>
    <row r="17" spans="1:2" ht="12.75">
      <c r="A17" s="36" t="s">
        <v>147</v>
      </c>
      <c r="B17" s="55">
        <f>SUMIF('EGR NVA'!$C$9:$C$5046,Resumen!A17,'EGR NVA'!$G$9:$G$5046)</f>
        <v>21200</v>
      </c>
    </row>
    <row r="18" spans="1:2" ht="25.5">
      <c r="A18" s="36" t="s">
        <v>149</v>
      </c>
      <c r="B18" s="55">
        <f>SUMIF('EGR NVA'!$C$9:$C$5046,Resumen!A18,'EGR NVA'!$G$9:$G$5046)</f>
        <v>15800</v>
      </c>
    </row>
    <row r="19" spans="1:2" ht="12.75">
      <c r="A19" s="73" t="s">
        <v>157</v>
      </c>
      <c r="B19" s="55">
        <f>SUMIF('EGR NVA'!$C$9:$C$5046,Resumen!A19,'EGR NVA'!$G$9:$G$5046)</f>
        <v>6000</v>
      </c>
    </row>
    <row r="20" spans="1:2" ht="12.75">
      <c r="A20" s="36" t="s">
        <v>232</v>
      </c>
      <c r="B20" s="55">
        <f>SUMIF('EGR NVA'!$C$9:$C$5046,Resumen!A20,'EGR NVA'!$G$9:$G$5046)/2</f>
        <v>122400</v>
      </c>
    </row>
    <row r="21" spans="1:2" ht="12.75">
      <c r="A21" s="36" t="s">
        <v>238</v>
      </c>
      <c r="B21" s="55">
        <f>SUMIF('EGR NVA'!$C$9:$C$5046,Resumen!A21,'EGR NVA'!$G$9:$G$5046)</f>
        <v>0</v>
      </c>
    </row>
    <row r="22" spans="1:2" ht="12.75">
      <c r="A22" s="36" t="s">
        <v>279</v>
      </c>
      <c r="B22" s="55">
        <f>SUMIF('EGR NVA'!$C$9:$C$5046,Resumen!A22,'EGR NVA'!$G$9:$G$5046)</f>
        <v>6000</v>
      </c>
    </row>
    <row r="23" spans="1:2" ht="12.75">
      <c r="A23" s="36" t="s">
        <v>281</v>
      </c>
      <c r="B23" s="55">
        <f>SUMIF('EGR NVA'!$C$9:$C$5046,Resumen!A23,'EGR NVA'!$G$9:$G$5046)</f>
        <v>33500</v>
      </c>
    </row>
    <row r="24" spans="1:2" ht="12.75">
      <c r="A24" s="36" t="s">
        <v>283</v>
      </c>
      <c r="B24" s="55">
        <f>SUMIF('EGR NVA'!$C$9:$C$5046,Resumen!A24,'EGR NVA'!$G$9:$G$5046)</f>
        <v>18000</v>
      </c>
    </row>
    <row r="25" spans="1:2" ht="12.75">
      <c r="A25" s="36" t="s">
        <v>317</v>
      </c>
      <c r="B25" s="55">
        <f>SUMIF('EGR NVA'!$C$9:$C$5046,Resumen!A25,'EGR NVA'!$G$9:$G$5046)</f>
        <v>5000</v>
      </c>
    </row>
    <row r="26" spans="1:2" ht="12.75">
      <c r="A26" s="36" t="s">
        <v>353</v>
      </c>
      <c r="B26" s="55">
        <f>SUMIF('EGR NVA'!$C$9:$C$5046,Resumen!A26,'EGR NVA'!$G$9:$G$5046)</f>
        <v>500</v>
      </c>
    </row>
    <row r="27" spans="1:2" ht="12.75">
      <c r="A27" s="36" t="s">
        <v>357</v>
      </c>
      <c r="B27" s="55">
        <f>SUMIF('EGR NVA'!$C$9:$C$5046,Resumen!A27,'EGR NVA'!$G$9:$G$5046)</f>
        <v>3000</v>
      </c>
    </row>
    <row r="28" spans="1:2" ht="25.5">
      <c r="A28" s="36" t="s">
        <v>361</v>
      </c>
      <c r="B28" s="55">
        <f>SUMIF('EGR NVA'!$C$9:$C$5046,Resumen!A28,'EGR NVA'!$G$9:$G$5046)</f>
        <v>3000</v>
      </c>
    </row>
    <row r="29" spans="1:2" ht="25.5">
      <c r="A29" s="36" t="s">
        <v>365</v>
      </c>
      <c r="B29" s="55">
        <f>SUMIF('EGR NVA'!$C$9:$C$5046,Resumen!A29,'EGR NVA'!$G$9:$G$5046)</f>
        <v>47000</v>
      </c>
    </row>
    <row r="30" spans="1:2" ht="12.75">
      <c r="A30" s="36" t="s">
        <v>416</v>
      </c>
      <c r="B30" s="55">
        <f>SUMIF('EGR NVA'!$C$9:$C$5046,Resumen!A30,'EGR NVA'!$G$9:$G$5046)</f>
        <v>9000</v>
      </c>
    </row>
    <row r="31" spans="1:2" ht="12.75">
      <c r="A31" s="36" t="s">
        <v>351</v>
      </c>
      <c r="B31" s="55">
        <f>SUMIF('EGR NVA'!$C$9:$C$5046,Resumen!A31,'EGR NVA'!$G$9:$G$5046)</f>
        <v>10300</v>
      </c>
    </row>
    <row r="32" spans="1:2" ht="12.75">
      <c r="A32" s="36" t="s">
        <v>474</v>
      </c>
      <c r="B32" s="55">
        <f>SUMIF('EGR NVA'!$C$9:$C$5046,Resumen!A32,'EGR NVA'!$G$9:$G$5046)</f>
        <v>50000</v>
      </c>
    </row>
    <row r="33" spans="1:2" ht="12.75">
      <c r="A33" s="36" t="s">
        <v>5522</v>
      </c>
      <c r="B33" s="55">
        <f>SUMIF('EGR NVA'!$C$9:$C$5046,Resumen!A33,'EGR NVA'!$G$9:$G$5046)/2</f>
        <v>500000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 NVA</vt:lpstr>
      <vt:lpstr>EGR NVA</vt:lpstr>
      <vt:lpstr>Hoja2</vt:lpstr>
      <vt:lpstr>Resumen</vt:lpstr>
      <vt:lpstr>'EGR NVA'!Títulos_a_imprimir</vt:lpstr>
      <vt:lpstr>'ING NVA'!Títulos_a_imprimir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NOMINA-DIF</cp:lastModifiedBy>
  <cp:lastPrinted>2015-09-01T19:32:23Z</cp:lastPrinted>
  <dcterms:created xsi:type="dcterms:W3CDTF">2010-11-14T04:02:16Z</dcterms:created>
  <dcterms:modified xsi:type="dcterms:W3CDTF">2017-04-04T21:37:48Z</dcterms:modified>
</cp:coreProperties>
</file>